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1.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https://globalgap.sharepoint.com/sites/GLOBALG.A.P/Freigegebene Dokumente/General/Business Services/Translation/02_Standards/02_GG_Standards/IFA/V6_final/target_it/P&amp;Cs_customizable_checklists/QMS/03_final/"/>
    </mc:Choice>
  </mc:AlternateContent>
  <xr:revisionPtr revIDLastSave="10" documentId="8_{829900E9-68D7-45F6-AE7C-827005AB12E3}" xr6:coauthVersionLast="47" xr6:coauthVersionMax="47" xr10:uidLastSave="{6CF7A2A7-83B2-4C1E-9888-CEB114F2B0CC}"/>
  <bookViews>
    <workbookView xWindow="28680" yWindow="-120" windowWidth="38640" windowHeight="21120" tabRatio="925" firstSheet="4" activeTab="4" xr2:uid="{00000000-000D-0000-FFFF-FFFF00000000}"/>
  </bookViews>
  <sheets>
    <sheet name="PI" sheetId="2" state="hidden" r:id="rId1"/>
    <sheet name="S" sheetId="3" state="hidden" r:id="rId2"/>
    <sheet name="PQ" sheetId="8" state="hidden" r:id="rId3"/>
    <sheet name="Static ID Table" sheetId="5" state="hidden" r:id="rId4"/>
    <sheet name="Copertina" sheetId="11" r:id="rId5"/>
    <sheet name="Istruzioni" sheetId="16" r:id="rId6"/>
    <sheet name="Definizioni per SMR" sheetId="22" r:id="rId7"/>
    <sheet name="Informazioni generali" sheetId="17" r:id="rId8"/>
    <sheet name="SGQ" sheetId="13" r:id="rId9"/>
    <sheet name="Unità di manip. del prod. - FV" sheetId="21" r:id="rId10"/>
    <sheet name="Unità di manip. del prod. - FO" sheetId="25" r:id="rId11"/>
    <sheet name="SMR" sheetId="20" r:id="rId12"/>
    <sheet name="Aggiornamenti edizioni-versioni" sheetId="24" r:id="rId13"/>
  </sheets>
  <externalReferences>
    <externalReference r:id="rId14"/>
    <externalReference r:id="rId15"/>
  </externalReferences>
  <definedNames>
    <definedName name="_xlnm._FilterDatabase" localSheetId="12" hidden="1">'[1]Version-Edition update register'!#REF!</definedName>
    <definedName name="Certification_Options">#REF!</definedName>
    <definedName name="Kontrollkästchen1" localSheetId="12">'[1]Version-Edition update register'!#REF!</definedName>
    <definedName name="_xlnm.Print_Titles" localSheetId="8">SGQ!$1:$1</definedName>
    <definedName name="_xlnm.Print_Titles" localSheetId="11">SMR!$6:$6</definedName>
    <definedName name="_xlnm.Print_Titles" localSheetId="10">'Unità di manip. del prod. - FO'!$1:$1</definedName>
    <definedName name="_xlnm.Print_Titles" localSheetId="9">'Unità di manip. del prod. - FV'!$1:$1</definedName>
    <definedName name="Text10" localSheetId="12">'[1]Version-Edition update register'!#REF!</definedName>
    <definedName name="Z_B63AA7CE_E33A_4449_AB29_CF2EB126FA35_.wvu.Cols" localSheetId="7" hidden="1">'[2]General information'!#REF!,'[2]General information'!$E:$XFD</definedName>
    <definedName name="Z_B63AA7CE_E33A_4449_AB29_CF2EB126FA35_.wvu.Rows" localSheetId="7" hidden="1">'[2]General information'!$36:$1048576,'[2]General information'!$29:$29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 i="5" l="1"/>
  <c r="H1" i="5"/>
  <c r="G1" i="5"/>
  <c r="C1" i="5"/>
  <c r="AB297" i="3"/>
  <c r="AA297" i="3"/>
  <c r="AB296" i="3"/>
  <c r="AA296" i="3"/>
  <c r="AB295" i="3"/>
  <c r="AA295" i="3"/>
  <c r="AB294" i="3"/>
  <c r="AA294" i="3"/>
  <c r="AB293" i="3"/>
  <c r="AA293" i="3"/>
  <c r="AB292" i="3"/>
  <c r="AA292" i="3"/>
  <c r="AB291" i="3"/>
  <c r="AA291" i="3"/>
  <c r="AB290" i="3"/>
  <c r="AA290" i="3"/>
  <c r="AB289" i="3"/>
  <c r="AA289" i="3"/>
  <c r="AB288" i="3"/>
  <c r="AA288" i="3"/>
  <c r="AB287" i="3"/>
  <c r="AA287" i="3"/>
  <c r="AB286" i="3"/>
  <c r="AA286" i="3"/>
  <c r="AB285" i="3"/>
  <c r="AA285" i="3"/>
  <c r="AB284" i="3"/>
  <c r="AA284" i="3"/>
  <c r="AB283" i="3"/>
  <c r="AA283" i="3"/>
  <c r="AB282" i="3"/>
  <c r="AA282" i="3"/>
  <c r="AB281" i="3"/>
  <c r="AA281" i="3"/>
  <c r="AB280" i="3"/>
  <c r="AA280" i="3"/>
  <c r="AB279" i="3"/>
  <c r="AA279" i="3"/>
  <c r="AB278" i="3"/>
  <c r="AA278" i="3"/>
  <c r="AB277" i="3"/>
  <c r="AA277" i="3"/>
  <c r="AB276" i="3"/>
  <c r="AA276" i="3"/>
  <c r="AB275" i="3"/>
  <c r="AA275" i="3"/>
  <c r="AB274" i="3"/>
  <c r="AA274" i="3"/>
  <c r="AB273" i="3"/>
  <c r="AA273" i="3"/>
  <c r="AB272" i="3"/>
  <c r="AA272" i="3"/>
  <c r="AB271" i="3"/>
  <c r="AA271" i="3"/>
  <c r="AB270" i="3"/>
  <c r="AA270" i="3"/>
  <c r="AB269" i="3"/>
  <c r="AA269" i="3"/>
  <c r="AB268" i="3"/>
  <c r="AA268" i="3"/>
  <c r="AB267" i="3"/>
  <c r="AA267" i="3"/>
  <c r="AB266" i="3"/>
  <c r="AA266" i="3"/>
  <c r="AB265" i="3"/>
  <c r="AA265" i="3"/>
  <c r="AB264" i="3"/>
  <c r="AA264" i="3"/>
  <c r="AB263" i="3"/>
  <c r="AA263" i="3"/>
  <c r="AB262" i="3"/>
  <c r="AA262" i="3"/>
  <c r="AB261" i="3"/>
  <c r="AA261" i="3"/>
  <c r="AB260" i="3"/>
  <c r="AA260" i="3"/>
  <c r="AB259" i="3"/>
  <c r="AA259" i="3"/>
  <c r="AB258" i="3"/>
  <c r="AA258" i="3"/>
  <c r="AB257" i="3"/>
  <c r="AA257" i="3"/>
  <c r="AB256" i="3"/>
  <c r="AA256" i="3"/>
  <c r="AB255" i="3"/>
  <c r="AA255" i="3"/>
  <c r="AB254" i="3"/>
  <c r="AA254" i="3"/>
  <c r="AB253" i="3"/>
  <c r="AA253" i="3"/>
  <c r="AB252" i="3"/>
  <c r="AA252" i="3"/>
  <c r="AB251" i="3"/>
  <c r="AA251" i="3"/>
  <c r="AB250" i="3"/>
  <c r="AA250" i="3"/>
  <c r="AB249" i="3"/>
  <c r="AA249" i="3"/>
  <c r="AB248" i="3"/>
  <c r="AA248" i="3"/>
  <c r="AB247" i="3"/>
  <c r="AA247" i="3"/>
  <c r="AB246" i="3"/>
  <c r="AA246" i="3"/>
  <c r="AB245" i="3"/>
  <c r="AA245" i="3"/>
  <c r="AB244" i="3"/>
  <c r="AA244" i="3"/>
  <c r="AB243" i="3"/>
  <c r="AA243" i="3"/>
  <c r="AB242" i="3"/>
  <c r="AA242" i="3"/>
  <c r="AB241" i="3"/>
  <c r="AA241" i="3"/>
  <c r="AB240" i="3"/>
  <c r="AA240" i="3"/>
  <c r="AB239" i="3"/>
  <c r="AA239" i="3"/>
  <c r="AB238" i="3"/>
  <c r="AA238" i="3"/>
  <c r="AB237" i="3"/>
  <c r="AA237" i="3"/>
  <c r="AB236" i="3"/>
  <c r="AA236" i="3"/>
  <c r="AB235" i="3"/>
  <c r="AA235" i="3"/>
  <c r="AB234" i="3"/>
  <c r="AA234" i="3"/>
  <c r="AB233" i="3"/>
  <c r="AA233" i="3"/>
  <c r="AB232" i="3"/>
  <c r="AA232" i="3"/>
  <c r="AB231" i="3"/>
  <c r="AA231" i="3"/>
  <c r="AB230" i="3"/>
  <c r="AA230" i="3"/>
  <c r="AB229" i="3"/>
  <c r="AA229" i="3"/>
  <c r="AB228" i="3"/>
  <c r="AA228" i="3"/>
  <c r="AB227" i="3"/>
  <c r="AA227" i="3"/>
  <c r="AB226" i="3"/>
  <c r="AA226" i="3"/>
  <c r="AB225" i="3"/>
  <c r="AA225" i="3"/>
  <c r="AB224" i="3"/>
  <c r="AA224" i="3"/>
  <c r="AB223" i="3"/>
  <c r="AA223" i="3"/>
  <c r="AB222" i="3"/>
  <c r="AA222" i="3"/>
  <c r="AB221" i="3"/>
  <c r="AA221" i="3"/>
  <c r="AB220" i="3"/>
  <c r="AA220" i="3"/>
  <c r="AB219" i="3"/>
  <c r="AA219" i="3"/>
  <c r="AB218" i="3"/>
  <c r="AA218" i="3"/>
  <c r="AB217" i="3"/>
  <c r="AA217" i="3"/>
  <c r="AB216" i="3"/>
  <c r="AA216" i="3"/>
  <c r="AB215" i="3"/>
  <c r="AA215" i="3"/>
  <c r="AB214" i="3"/>
  <c r="AA214" i="3"/>
  <c r="AB213" i="3"/>
  <c r="AA213" i="3"/>
  <c r="AB212" i="3"/>
  <c r="AA212" i="3"/>
  <c r="AB211" i="3"/>
  <c r="AA211" i="3"/>
  <c r="AB210" i="3"/>
  <c r="AA210" i="3"/>
  <c r="AB209" i="3"/>
  <c r="AA209" i="3"/>
  <c r="AB208" i="3"/>
  <c r="AA208" i="3"/>
  <c r="AB207" i="3"/>
  <c r="AA207" i="3"/>
  <c r="AB206" i="3"/>
  <c r="AA206" i="3"/>
  <c r="AB205" i="3"/>
  <c r="AA205" i="3"/>
  <c r="AB204" i="3"/>
  <c r="AA204" i="3"/>
  <c r="AB203" i="3"/>
  <c r="AA203" i="3"/>
  <c r="AB202" i="3"/>
  <c r="AA202" i="3"/>
  <c r="AB201" i="3"/>
  <c r="AA201" i="3"/>
  <c r="AB200" i="3"/>
  <c r="AA200" i="3"/>
  <c r="AB199" i="3"/>
  <c r="AA199" i="3"/>
  <c r="AB198" i="3"/>
  <c r="AA198" i="3"/>
  <c r="AB197" i="3"/>
  <c r="AA197" i="3"/>
  <c r="AB196" i="3"/>
  <c r="AA196" i="3"/>
  <c r="AB195" i="3"/>
  <c r="AA195" i="3"/>
  <c r="AB194" i="3"/>
  <c r="AA194" i="3"/>
  <c r="AB193" i="3"/>
  <c r="AA193" i="3"/>
  <c r="AB192" i="3"/>
  <c r="AA192" i="3"/>
  <c r="AB191" i="3"/>
  <c r="AA191" i="3"/>
  <c r="AB190" i="3"/>
  <c r="AA190" i="3"/>
  <c r="AB189" i="3"/>
  <c r="AA189" i="3"/>
  <c r="AB188" i="3"/>
  <c r="AA188" i="3"/>
  <c r="AB187" i="3"/>
  <c r="AA187" i="3"/>
  <c r="AB186" i="3"/>
  <c r="AA186" i="3"/>
  <c r="AB185" i="3"/>
  <c r="AA185" i="3"/>
  <c r="AB184" i="3"/>
  <c r="AA184" i="3"/>
  <c r="AB183" i="3"/>
  <c r="AA183" i="3"/>
  <c r="AB182" i="3"/>
  <c r="AA182" i="3"/>
  <c r="AB181" i="3"/>
  <c r="AA181" i="3"/>
  <c r="AB180" i="3"/>
  <c r="AA180" i="3"/>
  <c r="AB179" i="3"/>
  <c r="AA179" i="3"/>
  <c r="AB178" i="3"/>
  <c r="AA178" i="3"/>
  <c r="AB177" i="3"/>
  <c r="AA177" i="3"/>
  <c r="AB176" i="3"/>
  <c r="AA176" i="3"/>
  <c r="AB175" i="3"/>
  <c r="AA175" i="3"/>
  <c r="AB174" i="3"/>
  <c r="AA174" i="3"/>
  <c r="AB173" i="3"/>
  <c r="AA173" i="3"/>
  <c r="AB172" i="3"/>
  <c r="AA172" i="3"/>
  <c r="AB171" i="3"/>
  <c r="AA171" i="3"/>
  <c r="AB170" i="3"/>
  <c r="AA170" i="3"/>
  <c r="AB169" i="3"/>
  <c r="AA169" i="3"/>
  <c r="AB168" i="3"/>
  <c r="AA168" i="3"/>
  <c r="AB167" i="3"/>
  <c r="AA167" i="3"/>
  <c r="AB166" i="3"/>
  <c r="AA166" i="3"/>
  <c r="AB165" i="3"/>
  <c r="AA165" i="3"/>
  <c r="AB164" i="3"/>
  <c r="AA164" i="3"/>
  <c r="AB163" i="3"/>
  <c r="AA163" i="3"/>
  <c r="AB162" i="3"/>
  <c r="AA162" i="3"/>
  <c r="AB161" i="3"/>
  <c r="AA161" i="3"/>
  <c r="AB160" i="3"/>
  <c r="AA160" i="3"/>
  <c r="AB159" i="3"/>
  <c r="AA159" i="3"/>
  <c r="AB158" i="3"/>
  <c r="AA158" i="3"/>
  <c r="AB157" i="3"/>
  <c r="AA157" i="3"/>
  <c r="AB156" i="3"/>
  <c r="AA156" i="3"/>
  <c r="AB155" i="3"/>
  <c r="AA155" i="3"/>
  <c r="AB154" i="3"/>
  <c r="AA154" i="3"/>
  <c r="AB153" i="3"/>
  <c r="AA153" i="3"/>
  <c r="AB152" i="3"/>
  <c r="AA152" i="3"/>
  <c r="AB151" i="3"/>
  <c r="AA151" i="3"/>
  <c r="AB150" i="3"/>
  <c r="AA150" i="3"/>
  <c r="AB149" i="3"/>
  <c r="AA149" i="3"/>
  <c r="AB148" i="3"/>
  <c r="AA148" i="3"/>
  <c r="AB147" i="3"/>
  <c r="AA147" i="3"/>
  <c r="AB146" i="3"/>
  <c r="AA146" i="3"/>
  <c r="AB145" i="3"/>
  <c r="AA145" i="3"/>
  <c r="AB144" i="3"/>
  <c r="AA144" i="3"/>
  <c r="AB143" i="3"/>
  <c r="AA143" i="3"/>
  <c r="AB142" i="3"/>
  <c r="AA142" i="3"/>
  <c r="AB141" i="3"/>
  <c r="AA141" i="3"/>
  <c r="AB140" i="3"/>
  <c r="AA140" i="3"/>
  <c r="AB139" i="3"/>
  <c r="AA139" i="3"/>
  <c r="AB138" i="3"/>
  <c r="AA138" i="3"/>
  <c r="AB137" i="3"/>
  <c r="AA137" i="3"/>
  <c r="AB136" i="3"/>
  <c r="AA136" i="3"/>
  <c r="AB135" i="3"/>
  <c r="AA135" i="3"/>
  <c r="AB134" i="3"/>
  <c r="AA134" i="3"/>
  <c r="AB133" i="3"/>
  <c r="AA133" i="3"/>
  <c r="AB132" i="3"/>
  <c r="AA132" i="3"/>
  <c r="AB131" i="3"/>
  <c r="AA131" i="3"/>
  <c r="AB130" i="3"/>
  <c r="AA130" i="3"/>
  <c r="AB129" i="3"/>
  <c r="AA129" i="3"/>
  <c r="AB128" i="3"/>
  <c r="AA128" i="3"/>
  <c r="AB127" i="3"/>
  <c r="AA127" i="3"/>
  <c r="AB126" i="3"/>
  <c r="AA126" i="3"/>
  <c r="AB125" i="3"/>
  <c r="AA125" i="3"/>
  <c r="AB124" i="3"/>
  <c r="AA124" i="3"/>
  <c r="AB123" i="3"/>
  <c r="AA123" i="3"/>
  <c r="AB122" i="3"/>
  <c r="AA122" i="3"/>
  <c r="AB121" i="3"/>
  <c r="AA121" i="3"/>
  <c r="AB120" i="3"/>
  <c r="AA120" i="3"/>
  <c r="AB119" i="3"/>
  <c r="AA119" i="3"/>
  <c r="AB118" i="3"/>
  <c r="AA118" i="3"/>
  <c r="AB117" i="3"/>
  <c r="AA117" i="3"/>
  <c r="AB116" i="3"/>
  <c r="AA116" i="3"/>
  <c r="AB115" i="3"/>
  <c r="AA115" i="3"/>
  <c r="AB114" i="3"/>
  <c r="AA114" i="3"/>
  <c r="AB113" i="3"/>
  <c r="AA113" i="3"/>
  <c r="AB112" i="3"/>
  <c r="AA112" i="3"/>
  <c r="AB111" i="3"/>
  <c r="AA111" i="3"/>
  <c r="AB110" i="3"/>
  <c r="AA110" i="3"/>
  <c r="AB109" i="3"/>
  <c r="AA109" i="3"/>
  <c r="AB108" i="3"/>
  <c r="AA108" i="3"/>
  <c r="AB107" i="3"/>
  <c r="AA107" i="3"/>
  <c r="AB106" i="3"/>
  <c r="AA106" i="3"/>
  <c r="AB105" i="3"/>
  <c r="AA105" i="3"/>
  <c r="AB104" i="3"/>
  <c r="AA104" i="3"/>
  <c r="AB103" i="3"/>
  <c r="AA103" i="3"/>
  <c r="AB102" i="3"/>
  <c r="AA102" i="3"/>
  <c r="AB101" i="3"/>
  <c r="AA101" i="3"/>
  <c r="AB100" i="3"/>
  <c r="AA100" i="3"/>
  <c r="AB99" i="3"/>
  <c r="AA99" i="3"/>
  <c r="AB98" i="3"/>
  <c r="AA98" i="3"/>
  <c r="AB97" i="3"/>
  <c r="AA97" i="3"/>
  <c r="AB96" i="3"/>
  <c r="AA96" i="3"/>
  <c r="AB95" i="3"/>
  <c r="AA95" i="3"/>
  <c r="AB94" i="3"/>
  <c r="AA94" i="3"/>
  <c r="AB93" i="3"/>
  <c r="AA93" i="3"/>
  <c r="AB92" i="3"/>
  <c r="AA92" i="3"/>
  <c r="AB91" i="3"/>
  <c r="AA91" i="3"/>
  <c r="AB90" i="3"/>
  <c r="AA90" i="3"/>
  <c r="AB89" i="3"/>
  <c r="AA89" i="3"/>
  <c r="AB88" i="3"/>
  <c r="AA88" i="3"/>
  <c r="AB87" i="3"/>
  <c r="AA87" i="3"/>
  <c r="AB86" i="3"/>
  <c r="AA86" i="3"/>
  <c r="AB85" i="3"/>
  <c r="AA85" i="3"/>
  <c r="AB84" i="3"/>
  <c r="AA84" i="3"/>
  <c r="AB83" i="3"/>
  <c r="AA83" i="3"/>
  <c r="AB82" i="3"/>
  <c r="AA82" i="3"/>
  <c r="AB81" i="3"/>
  <c r="AA81" i="3"/>
  <c r="AB80" i="3"/>
  <c r="AA80" i="3"/>
  <c r="AB79" i="3"/>
  <c r="AA79" i="3"/>
  <c r="AB78" i="3"/>
  <c r="AA78" i="3"/>
  <c r="AB77" i="3"/>
  <c r="AA77" i="3"/>
  <c r="AB76" i="3"/>
  <c r="AA76" i="3"/>
  <c r="AB75" i="3"/>
  <c r="AA75" i="3"/>
  <c r="AB74" i="3"/>
  <c r="AA74" i="3"/>
  <c r="AB73" i="3"/>
  <c r="AA73" i="3"/>
  <c r="AB72" i="3"/>
  <c r="AA72" i="3"/>
  <c r="AB71" i="3"/>
  <c r="AA71" i="3"/>
  <c r="AB70" i="3"/>
  <c r="AA70" i="3"/>
  <c r="AB69" i="3"/>
  <c r="AA69" i="3"/>
  <c r="AB68" i="3"/>
  <c r="AA68" i="3"/>
  <c r="AB67" i="3"/>
  <c r="AA67" i="3"/>
  <c r="AB66" i="3"/>
  <c r="AA66" i="3"/>
  <c r="AB65" i="3"/>
  <c r="AA65" i="3"/>
  <c r="AB64" i="3"/>
  <c r="AA64" i="3"/>
  <c r="AB63" i="3"/>
  <c r="AA63" i="3"/>
  <c r="AB62" i="3"/>
  <c r="AA62" i="3"/>
  <c r="AB61" i="3"/>
  <c r="AA61" i="3"/>
  <c r="AB60" i="3"/>
  <c r="AA60" i="3"/>
  <c r="AB59" i="3"/>
  <c r="AA59" i="3"/>
  <c r="AB58" i="3"/>
  <c r="AA58" i="3"/>
  <c r="AB57" i="3"/>
  <c r="AA57" i="3"/>
  <c r="AB56" i="3"/>
  <c r="AA56" i="3"/>
  <c r="AB55" i="3"/>
  <c r="AA55" i="3"/>
  <c r="U55" i="3"/>
  <c r="T55" i="3"/>
  <c r="S55" i="3"/>
  <c r="R55" i="3"/>
  <c r="V55" i="3" s="1"/>
  <c r="AB54" i="3"/>
  <c r="AA54" i="3"/>
  <c r="V54" i="3"/>
  <c r="U54" i="3"/>
  <c r="T54" i="3"/>
  <c r="S54" i="3"/>
  <c r="R54" i="3"/>
  <c r="AB53" i="3"/>
  <c r="AA53" i="3"/>
  <c r="V53" i="3"/>
  <c r="T53" i="3"/>
  <c r="S53" i="3"/>
  <c r="R53" i="3"/>
  <c r="U53" i="3" s="1"/>
  <c r="AB52" i="3"/>
  <c r="AA52" i="3"/>
  <c r="T52" i="3"/>
  <c r="S52" i="3"/>
  <c r="R52" i="3"/>
  <c r="V52" i="3" s="1"/>
  <c r="AB51" i="3"/>
  <c r="AA51" i="3"/>
  <c r="V51" i="3"/>
  <c r="U51" i="3"/>
  <c r="T51" i="3"/>
  <c r="S51" i="3"/>
  <c r="R51" i="3"/>
  <c r="AB50" i="3"/>
  <c r="AA50" i="3"/>
  <c r="T50" i="3"/>
  <c r="S50" i="3"/>
  <c r="R50" i="3"/>
  <c r="V50" i="3" s="1"/>
  <c r="AB49" i="3"/>
  <c r="AA49" i="3"/>
  <c r="V49" i="3"/>
  <c r="U49" i="3"/>
  <c r="T49" i="3"/>
  <c r="S49" i="3"/>
  <c r="R49" i="3"/>
  <c r="AB48" i="3"/>
  <c r="AA48" i="3"/>
  <c r="U48" i="3"/>
  <c r="T48" i="3"/>
  <c r="S48" i="3"/>
  <c r="R48" i="3"/>
  <c r="V48" i="3" s="1"/>
  <c r="AB47" i="3"/>
  <c r="AA47" i="3"/>
  <c r="V47" i="3"/>
  <c r="U47" i="3"/>
  <c r="T47" i="3"/>
  <c r="S47" i="3"/>
  <c r="R47" i="3"/>
  <c r="AB46" i="3"/>
  <c r="AA46" i="3"/>
  <c r="U46" i="3"/>
  <c r="T46" i="3"/>
  <c r="S46" i="3"/>
  <c r="R46" i="3"/>
  <c r="V46" i="3" s="1"/>
  <c r="AB45" i="3"/>
  <c r="AA45" i="3"/>
  <c r="T45" i="3"/>
  <c r="S45" i="3"/>
  <c r="R45" i="3"/>
  <c r="V45" i="3" s="1"/>
  <c r="AB44" i="3"/>
  <c r="AA44" i="3"/>
  <c r="T44" i="3"/>
  <c r="S44" i="3"/>
  <c r="R44" i="3"/>
  <c r="V44" i="3" s="1"/>
  <c r="AB43" i="3"/>
  <c r="AA43" i="3"/>
  <c r="T43" i="3"/>
  <c r="S43" i="3"/>
  <c r="R43" i="3"/>
  <c r="V43" i="3" s="1"/>
  <c r="AB42" i="3"/>
  <c r="AA42" i="3"/>
  <c r="T42" i="3"/>
  <c r="S42" i="3"/>
  <c r="R42" i="3"/>
  <c r="V42" i="3" s="1"/>
  <c r="AB41" i="3"/>
  <c r="AA41" i="3"/>
  <c r="V41" i="3"/>
  <c r="T41" i="3"/>
  <c r="S41" i="3"/>
  <c r="R41" i="3"/>
  <c r="U41" i="3" s="1"/>
  <c r="AB40" i="3"/>
  <c r="AA40" i="3"/>
  <c r="V40" i="3"/>
  <c r="T40" i="3"/>
  <c r="S40" i="3"/>
  <c r="R40" i="3"/>
  <c r="U40" i="3" s="1"/>
  <c r="AB39" i="3"/>
  <c r="AA39" i="3"/>
  <c r="T39" i="3"/>
  <c r="S39" i="3"/>
  <c r="R39" i="3"/>
  <c r="V39" i="3" s="1"/>
  <c r="N39" i="3"/>
  <c r="M39" i="3"/>
  <c r="L39" i="3"/>
  <c r="AB38" i="3"/>
  <c r="AA38" i="3"/>
  <c r="V38" i="3"/>
  <c r="T38" i="3"/>
  <c r="S38" i="3"/>
  <c r="R38" i="3"/>
  <c r="U38" i="3" s="1"/>
  <c r="N38" i="3"/>
  <c r="M38" i="3"/>
  <c r="L38" i="3"/>
  <c r="AB37" i="3"/>
  <c r="AA37" i="3"/>
  <c r="T37" i="3"/>
  <c r="S37" i="3"/>
  <c r="R37" i="3"/>
  <c r="V37" i="3" s="1"/>
  <c r="N37" i="3"/>
  <c r="M37" i="3"/>
  <c r="L37" i="3"/>
  <c r="AB36" i="3"/>
  <c r="AA36" i="3"/>
  <c r="T36" i="3"/>
  <c r="S36" i="3"/>
  <c r="R36" i="3"/>
  <c r="V36" i="3" s="1"/>
  <c r="N36" i="3"/>
  <c r="M36" i="3"/>
  <c r="L36" i="3"/>
  <c r="AB35" i="3"/>
  <c r="AA35" i="3"/>
  <c r="V35" i="3"/>
  <c r="U35" i="3"/>
  <c r="T35" i="3"/>
  <c r="S35" i="3"/>
  <c r="R35" i="3"/>
  <c r="N35" i="3"/>
  <c r="M35" i="3"/>
  <c r="L35" i="3"/>
  <c r="AB34" i="3"/>
  <c r="AA34" i="3"/>
  <c r="V34" i="3"/>
  <c r="U34" i="3"/>
  <c r="T34" i="3"/>
  <c r="S34" i="3"/>
  <c r="R34" i="3"/>
  <c r="N34" i="3"/>
  <c r="M34" i="3"/>
  <c r="L34" i="3"/>
  <c r="AB33" i="3"/>
  <c r="AA33" i="3"/>
  <c r="T33" i="3"/>
  <c r="S33" i="3"/>
  <c r="R33" i="3"/>
  <c r="V33" i="3" s="1"/>
  <c r="N33" i="3"/>
  <c r="M33" i="3"/>
  <c r="L33" i="3"/>
  <c r="AB32" i="3"/>
  <c r="AA32" i="3"/>
  <c r="V32" i="3"/>
  <c r="T32" i="3"/>
  <c r="S32" i="3"/>
  <c r="R32" i="3"/>
  <c r="U32" i="3" s="1"/>
  <c r="N32" i="3"/>
  <c r="M32" i="3"/>
  <c r="L32" i="3"/>
  <c r="AB31" i="3"/>
  <c r="AA31" i="3"/>
  <c r="T31" i="3"/>
  <c r="S31" i="3"/>
  <c r="R31" i="3"/>
  <c r="V31" i="3" s="1"/>
  <c r="N31" i="3"/>
  <c r="M31" i="3"/>
  <c r="L31" i="3"/>
  <c r="AB30" i="3"/>
  <c r="AA30" i="3"/>
  <c r="T30" i="3"/>
  <c r="S30" i="3"/>
  <c r="R30" i="3"/>
  <c r="V30" i="3" s="1"/>
  <c r="N30" i="3"/>
  <c r="M30" i="3"/>
  <c r="L30" i="3"/>
  <c r="AB29" i="3"/>
  <c r="AA29" i="3"/>
  <c r="V29" i="3"/>
  <c r="U29" i="3"/>
  <c r="T29" i="3"/>
  <c r="S29" i="3"/>
  <c r="R29" i="3"/>
  <c r="N29" i="3"/>
  <c r="M29" i="3"/>
  <c r="L29" i="3"/>
  <c r="AB28" i="3"/>
  <c r="AA28" i="3"/>
  <c r="V28" i="3"/>
  <c r="U28" i="3"/>
  <c r="T28" i="3"/>
  <c r="S28" i="3"/>
  <c r="R28" i="3"/>
  <c r="N28" i="3"/>
  <c r="M28" i="3"/>
  <c r="L28" i="3"/>
  <c r="AB27" i="3"/>
  <c r="AA27" i="3"/>
  <c r="T27" i="3"/>
  <c r="S27" i="3"/>
  <c r="R27" i="3"/>
  <c r="V27" i="3" s="1"/>
  <c r="N27" i="3"/>
  <c r="M27" i="3"/>
  <c r="L27" i="3"/>
  <c r="AB26" i="3"/>
  <c r="AA26" i="3"/>
  <c r="V26" i="3"/>
  <c r="T26" i="3"/>
  <c r="S26" i="3"/>
  <c r="R26" i="3"/>
  <c r="U26" i="3" s="1"/>
  <c r="N26" i="3"/>
  <c r="M26" i="3"/>
  <c r="L26" i="3"/>
  <c r="I26" i="3"/>
  <c r="H26" i="3"/>
  <c r="G26" i="3"/>
  <c r="AB25" i="3"/>
  <c r="AA25" i="3"/>
  <c r="T25" i="3"/>
  <c r="S25" i="3"/>
  <c r="R25" i="3"/>
  <c r="V25" i="3" s="1"/>
  <c r="N25" i="3"/>
  <c r="M25" i="3"/>
  <c r="L25" i="3"/>
  <c r="I25" i="3"/>
  <c r="H25" i="3"/>
  <c r="G25" i="3"/>
  <c r="AB24" i="3"/>
  <c r="AA24" i="3"/>
  <c r="T24" i="3"/>
  <c r="S24" i="3"/>
  <c r="R24" i="3"/>
  <c r="V24" i="3" s="1"/>
  <c r="N24" i="3"/>
  <c r="M24" i="3"/>
  <c r="L24" i="3"/>
  <c r="I24" i="3"/>
  <c r="H24" i="3"/>
  <c r="G24" i="3"/>
  <c r="AB23" i="3"/>
  <c r="AA23" i="3"/>
  <c r="T23" i="3"/>
  <c r="S23" i="3"/>
  <c r="R23" i="3"/>
  <c r="V23" i="3" s="1"/>
  <c r="N23" i="3"/>
  <c r="M23" i="3"/>
  <c r="L23" i="3"/>
  <c r="I23" i="3"/>
  <c r="H23" i="3"/>
  <c r="G23" i="3"/>
  <c r="AB22" i="3"/>
  <c r="AA22" i="3"/>
  <c r="V22" i="3"/>
  <c r="U22" i="3"/>
  <c r="T22" i="3"/>
  <c r="S22" i="3"/>
  <c r="R22" i="3"/>
  <c r="N22" i="3"/>
  <c r="M22" i="3"/>
  <c r="L22" i="3"/>
  <c r="I22" i="3"/>
  <c r="H22" i="3"/>
  <c r="G22" i="3"/>
  <c r="AB21" i="3"/>
  <c r="AA21" i="3"/>
  <c r="V21" i="3"/>
  <c r="U21" i="3"/>
  <c r="T21" i="3"/>
  <c r="S21" i="3"/>
  <c r="R21" i="3"/>
  <c r="N21" i="3"/>
  <c r="M21" i="3"/>
  <c r="L21" i="3"/>
  <c r="I21" i="3"/>
  <c r="H21" i="3"/>
  <c r="G21" i="3"/>
  <c r="AB20" i="3"/>
  <c r="AA20" i="3"/>
  <c r="V20" i="3"/>
  <c r="U20" i="3"/>
  <c r="T20" i="3"/>
  <c r="S20" i="3"/>
  <c r="R20" i="3"/>
  <c r="N20" i="3"/>
  <c r="M20" i="3"/>
  <c r="L20" i="3"/>
  <c r="I20" i="3"/>
  <c r="H20" i="3"/>
  <c r="G20" i="3"/>
  <c r="AB19" i="3"/>
  <c r="AA19" i="3"/>
  <c r="V19" i="3"/>
  <c r="T19" i="3"/>
  <c r="S19" i="3"/>
  <c r="R19" i="3"/>
  <c r="U19" i="3" s="1"/>
  <c r="N19" i="3"/>
  <c r="M19" i="3"/>
  <c r="L19" i="3"/>
  <c r="I19" i="3"/>
  <c r="H19" i="3"/>
  <c r="G19" i="3"/>
  <c r="AB18" i="3"/>
  <c r="AA18" i="3"/>
  <c r="T18" i="3"/>
  <c r="S18" i="3"/>
  <c r="R18" i="3"/>
  <c r="V18" i="3" s="1"/>
  <c r="N18" i="3"/>
  <c r="M18" i="3"/>
  <c r="L18" i="3"/>
  <c r="I18" i="3"/>
  <c r="H18" i="3"/>
  <c r="G18" i="3"/>
  <c r="AB17" i="3"/>
  <c r="AA17" i="3"/>
  <c r="V17" i="3"/>
  <c r="T17" i="3"/>
  <c r="S17" i="3"/>
  <c r="R17" i="3"/>
  <c r="U17" i="3" s="1"/>
  <c r="N17" i="3"/>
  <c r="M17" i="3"/>
  <c r="L17" i="3"/>
  <c r="I17" i="3"/>
  <c r="H17" i="3"/>
  <c r="G17" i="3"/>
  <c r="AB16" i="3"/>
  <c r="AA16" i="3"/>
  <c r="T16" i="3"/>
  <c r="S16" i="3"/>
  <c r="R16" i="3"/>
  <c r="V16" i="3" s="1"/>
  <c r="N16" i="3"/>
  <c r="M16" i="3"/>
  <c r="L16" i="3"/>
  <c r="I16" i="3"/>
  <c r="H16" i="3"/>
  <c r="G16" i="3"/>
  <c r="AB15" i="3"/>
  <c r="AA15" i="3"/>
  <c r="U15" i="3"/>
  <c r="T15" i="3"/>
  <c r="S15" i="3"/>
  <c r="R15" i="3"/>
  <c r="V15" i="3" s="1"/>
  <c r="N15" i="3"/>
  <c r="M15" i="3"/>
  <c r="L15" i="3"/>
  <c r="I15" i="3"/>
  <c r="H15" i="3"/>
  <c r="G15" i="3"/>
  <c r="AB14" i="3"/>
  <c r="AA14" i="3"/>
  <c r="V14" i="3"/>
  <c r="T14" i="3"/>
  <c r="S14" i="3"/>
  <c r="R14" i="3"/>
  <c r="U14" i="3" s="1"/>
  <c r="N14" i="3"/>
  <c r="M14" i="3"/>
  <c r="L14" i="3"/>
  <c r="I14" i="3"/>
  <c r="H14" i="3"/>
  <c r="G14" i="3"/>
  <c r="AB13" i="3"/>
  <c r="AA13" i="3"/>
  <c r="T13" i="3"/>
  <c r="S13" i="3"/>
  <c r="R13" i="3"/>
  <c r="V13" i="3" s="1"/>
  <c r="N13" i="3"/>
  <c r="M13" i="3"/>
  <c r="L13" i="3"/>
  <c r="I13" i="3"/>
  <c r="H13" i="3"/>
  <c r="G13" i="3"/>
  <c r="AB12" i="3"/>
  <c r="AA12" i="3"/>
  <c r="T12" i="3"/>
  <c r="S12" i="3"/>
  <c r="R12" i="3"/>
  <c r="V12" i="3" s="1"/>
  <c r="N12" i="3"/>
  <c r="M12" i="3"/>
  <c r="L12" i="3"/>
  <c r="I12" i="3"/>
  <c r="H12" i="3"/>
  <c r="G12" i="3"/>
  <c r="AB11" i="3"/>
  <c r="AA11" i="3"/>
  <c r="T11" i="3"/>
  <c r="S11" i="3"/>
  <c r="R11" i="3"/>
  <c r="V11" i="3" s="1"/>
  <c r="N11" i="3"/>
  <c r="M11" i="3"/>
  <c r="L11" i="3"/>
  <c r="I11" i="3"/>
  <c r="H11" i="3"/>
  <c r="G11" i="3"/>
  <c r="AB10" i="3"/>
  <c r="AA10" i="3"/>
  <c r="V10" i="3"/>
  <c r="U10" i="3"/>
  <c r="T10" i="3"/>
  <c r="S10" i="3"/>
  <c r="R10" i="3"/>
  <c r="N10" i="3"/>
  <c r="M10" i="3"/>
  <c r="L10" i="3"/>
  <c r="I10" i="3"/>
  <c r="H10" i="3"/>
  <c r="G10" i="3"/>
  <c r="AB9" i="3"/>
  <c r="AA9" i="3"/>
  <c r="V9" i="3"/>
  <c r="U9" i="3"/>
  <c r="T9" i="3"/>
  <c r="S9" i="3"/>
  <c r="R9" i="3"/>
  <c r="N9" i="3"/>
  <c r="M9" i="3"/>
  <c r="L9" i="3"/>
  <c r="I9" i="3"/>
  <c r="H9" i="3"/>
  <c r="G9" i="3"/>
  <c r="AB8" i="3"/>
  <c r="AA8" i="3"/>
  <c r="V8" i="3"/>
  <c r="U8" i="3"/>
  <c r="T8" i="3"/>
  <c r="S8" i="3"/>
  <c r="R8" i="3"/>
  <c r="N8" i="3"/>
  <c r="M8" i="3"/>
  <c r="L8" i="3"/>
  <c r="I8" i="3"/>
  <c r="H8" i="3"/>
  <c r="G8" i="3"/>
  <c r="AB7" i="3"/>
  <c r="AA7" i="3"/>
  <c r="V7" i="3"/>
  <c r="T7" i="3"/>
  <c r="S7" i="3"/>
  <c r="R7" i="3"/>
  <c r="U7" i="3" s="1"/>
  <c r="N7" i="3"/>
  <c r="M7" i="3"/>
  <c r="L7" i="3"/>
  <c r="I7" i="3"/>
  <c r="H7" i="3"/>
  <c r="G7" i="3"/>
  <c r="AB6" i="3"/>
  <c r="AA6" i="3"/>
  <c r="T6" i="3"/>
  <c r="S6" i="3"/>
  <c r="R6" i="3"/>
  <c r="V6" i="3" s="1"/>
  <c r="N6" i="3"/>
  <c r="M6" i="3"/>
  <c r="L6" i="3"/>
  <c r="I6" i="3"/>
  <c r="H6" i="3"/>
  <c r="G6" i="3"/>
  <c r="AB5" i="3"/>
  <c r="AA5" i="3"/>
  <c r="V5" i="3"/>
  <c r="T5" i="3"/>
  <c r="S5" i="3"/>
  <c r="R5" i="3"/>
  <c r="U5" i="3" s="1"/>
  <c r="N5" i="3"/>
  <c r="M5" i="3"/>
  <c r="L5" i="3"/>
  <c r="I5" i="3"/>
  <c r="H5" i="3"/>
  <c r="G5" i="3"/>
  <c r="AB4" i="3"/>
  <c r="AA4" i="3"/>
  <c r="T4" i="3"/>
  <c r="S4" i="3"/>
  <c r="R4" i="3"/>
  <c r="V4" i="3" s="1"/>
  <c r="N4" i="3"/>
  <c r="M4" i="3"/>
  <c r="L4" i="3"/>
  <c r="I4" i="3"/>
  <c r="H4" i="3"/>
  <c r="G4" i="3"/>
  <c r="AB3" i="3"/>
  <c r="AA3" i="3"/>
  <c r="U3" i="3"/>
  <c r="T3" i="3"/>
  <c r="S3" i="3"/>
  <c r="R3" i="3"/>
  <c r="V3" i="3" s="1"/>
  <c r="N3" i="3"/>
  <c r="M3" i="3"/>
  <c r="L3" i="3"/>
  <c r="I3" i="3"/>
  <c r="H3" i="3"/>
  <c r="G3" i="3"/>
  <c r="U171" i="2"/>
  <c r="T171" i="2"/>
  <c r="S171" i="2"/>
  <c r="Q171" i="2"/>
  <c r="P171" i="2"/>
  <c r="O171" i="2"/>
  <c r="I171" i="2"/>
  <c r="U170" i="2"/>
  <c r="T170" i="2"/>
  <c r="S170" i="2"/>
  <c r="Q170" i="2"/>
  <c r="P170" i="2"/>
  <c r="O170" i="2"/>
  <c r="I170" i="2"/>
  <c r="U169" i="2"/>
  <c r="T169" i="2"/>
  <c r="S169" i="2"/>
  <c r="Q169" i="2"/>
  <c r="P169" i="2"/>
  <c r="O169" i="2"/>
  <c r="I169" i="2"/>
  <c r="U168" i="2"/>
  <c r="T168" i="2"/>
  <c r="S168" i="2"/>
  <c r="Q168" i="2"/>
  <c r="P168" i="2"/>
  <c r="O168" i="2"/>
  <c r="I168" i="2"/>
  <c r="U167" i="2"/>
  <c r="T167" i="2"/>
  <c r="S167" i="2"/>
  <c r="Q167" i="2"/>
  <c r="P167" i="2"/>
  <c r="O167" i="2"/>
  <c r="I167" i="2"/>
  <c r="U166" i="2"/>
  <c r="T166" i="2"/>
  <c r="S166" i="2"/>
  <c r="Q166" i="2"/>
  <c r="P166" i="2"/>
  <c r="O166" i="2"/>
  <c r="I166" i="2"/>
  <c r="U165" i="2"/>
  <c r="T165" i="2"/>
  <c r="S165" i="2"/>
  <c r="Q165" i="2"/>
  <c r="P165" i="2"/>
  <c r="O165" i="2"/>
  <c r="I165" i="2"/>
  <c r="U164" i="2"/>
  <c r="T164" i="2"/>
  <c r="S164" i="2"/>
  <c r="Q164" i="2"/>
  <c r="P164" i="2"/>
  <c r="O164" i="2"/>
  <c r="I164" i="2"/>
  <c r="U163" i="2"/>
  <c r="T163" i="2"/>
  <c r="S163" i="2"/>
  <c r="Q163" i="2"/>
  <c r="P163" i="2"/>
  <c r="O163" i="2"/>
  <c r="I163" i="2"/>
  <c r="U162" i="2"/>
  <c r="T162" i="2"/>
  <c r="S162" i="2"/>
  <c r="Q162" i="2"/>
  <c r="P162" i="2"/>
  <c r="O162" i="2"/>
  <c r="I162" i="2"/>
  <c r="U161" i="2"/>
  <c r="T161" i="2"/>
  <c r="S161" i="2"/>
  <c r="Q161" i="2"/>
  <c r="P161" i="2"/>
  <c r="O161" i="2"/>
  <c r="I161" i="2"/>
  <c r="U160" i="2"/>
  <c r="T160" i="2"/>
  <c r="S160" i="2"/>
  <c r="Q160" i="2"/>
  <c r="P160" i="2"/>
  <c r="O160" i="2"/>
  <c r="I160" i="2"/>
  <c r="U159" i="2"/>
  <c r="T159" i="2"/>
  <c r="S159" i="2"/>
  <c r="Q159" i="2"/>
  <c r="P159" i="2"/>
  <c r="O159" i="2"/>
  <c r="I159" i="2"/>
  <c r="U158" i="2"/>
  <c r="T158" i="2"/>
  <c r="S158" i="2"/>
  <c r="Q158" i="2"/>
  <c r="P158" i="2"/>
  <c r="O158" i="2"/>
  <c r="I158" i="2"/>
  <c r="U157" i="2"/>
  <c r="T157" i="2"/>
  <c r="S157" i="2"/>
  <c r="Q157" i="2"/>
  <c r="P157" i="2"/>
  <c r="O157" i="2"/>
  <c r="I157" i="2"/>
  <c r="U156" i="2"/>
  <c r="T156" i="2"/>
  <c r="S156" i="2"/>
  <c r="Q156" i="2"/>
  <c r="P156" i="2"/>
  <c r="O156" i="2"/>
  <c r="I156" i="2"/>
  <c r="U155" i="2"/>
  <c r="T155" i="2"/>
  <c r="S155" i="2"/>
  <c r="Q155" i="2"/>
  <c r="P155" i="2"/>
  <c r="O155" i="2"/>
  <c r="I155" i="2"/>
  <c r="U154" i="2"/>
  <c r="T154" i="2"/>
  <c r="S154" i="2"/>
  <c r="Q154" i="2"/>
  <c r="P154" i="2"/>
  <c r="O154" i="2"/>
  <c r="I154" i="2"/>
  <c r="U153" i="2"/>
  <c r="T153" i="2"/>
  <c r="S153" i="2"/>
  <c r="Q153" i="2"/>
  <c r="P153" i="2"/>
  <c r="O153" i="2"/>
  <c r="I153" i="2"/>
  <c r="U152" i="2"/>
  <c r="T152" i="2"/>
  <c r="S152" i="2"/>
  <c r="Q152" i="2"/>
  <c r="P152" i="2"/>
  <c r="O152" i="2"/>
  <c r="I152" i="2"/>
  <c r="U151" i="2"/>
  <c r="T151" i="2"/>
  <c r="S151" i="2"/>
  <c r="Q151" i="2"/>
  <c r="P151" i="2"/>
  <c r="O151" i="2"/>
  <c r="I151" i="2"/>
  <c r="U150" i="2"/>
  <c r="T150" i="2"/>
  <c r="S150" i="2"/>
  <c r="Q150" i="2"/>
  <c r="P150" i="2"/>
  <c r="O150" i="2"/>
  <c r="I150" i="2"/>
  <c r="U149" i="2"/>
  <c r="T149" i="2"/>
  <c r="S149" i="2"/>
  <c r="Q149" i="2"/>
  <c r="P149" i="2"/>
  <c r="O149" i="2"/>
  <c r="I149" i="2"/>
  <c r="U148" i="2"/>
  <c r="T148" i="2"/>
  <c r="S148" i="2"/>
  <c r="Q148" i="2"/>
  <c r="P148" i="2"/>
  <c r="O148" i="2"/>
  <c r="I148" i="2"/>
  <c r="U147" i="2"/>
  <c r="T147" i="2"/>
  <c r="S147" i="2"/>
  <c r="Q147" i="2"/>
  <c r="P147" i="2"/>
  <c r="O147" i="2"/>
  <c r="I147" i="2"/>
  <c r="U146" i="2"/>
  <c r="T146" i="2"/>
  <c r="S146" i="2"/>
  <c r="Q146" i="2"/>
  <c r="P146" i="2"/>
  <c r="O146" i="2"/>
  <c r="I146" i="2"/>
  <c r="U145" i="2"/>
  <c r="T145" i="2"/>
  <c r="S145" i="2"/>
  <c r="Q145" i="2"/>
  <c r="P145" i="2"/>
  <c r="O145" i="2"/>
  <c r="I145" i="2"/>
  <c r="U144" i="2"/>
  <c r="T144" i="2"/>
  <c r="S144" i="2"/>
  <c r="Q144" i="2"/>
  <c r="P144" i="2"/>
  <c r="O144" i="2"/>
  <c r="I144" i="2"/>
  <c r="U143" i="2"/>
  <c r="T143" i="2"/>
  <c r="S143" i="2"/>
  <c r="Q143" i="2"/>
  <c r="P143" i="2"/>
  <c r="O143" i="2"/>
  <c r="I143" i="2"/>
  <c r="U142" i="2"/>
  <c r="T142" i="2"/>
  <c r="S142" i="2"/>
  <c r="Q142" i="2"/>
  <c r="P142" i="2"/>
  <c r="O142" i="2"/>
  <c r="I142" i="2"/>
  <c r="U141" i="2"/>
  <c r="T141" i="2"/>
  <c r="S141" i="2"/>
  <c r="Q141" i="2"/>
  <c r="P141" i="2"/>
  <c r="O141" i="2"/>
  <c r="I141" i="2"/>
  <c r="U140" i="2"/>
  <c r="T140" i="2"/>
  <c r="S140" i="2"/>
  <c r="Q140" i="2"/>
  <c r="P140" i="2"/>
  <c r="O140" i="2"/>
  <c r="I140" i="2"/>
  <c r="U139" i="2"/>
  <c r="T139" i="2"/>
  <c r="S139" i="2"/>
  <c r="Q139" i="2"/>
  <c r="P139" i="2"/>
  <c r="O139" i="2"/>
  <c r="I139" i="2"/>
  <c r="U138" i="2"/>
  <c r="T138" i="2"/>
  <c r="S138" i="2"/>
  <c r="Q138" i="2"/>
  <c r="P138" i="2"/>
  <c r="O138" i="2"/>
  <c r="I138" i="2"/>
  <c r="U137" i="2"/>
  <c r="T137" i="2"/>
  <c r="S137" i="2"/>
  <c r="Q137" i="2"/>
  <c r="P137" i="2"/>
  <c r="O137" i="2"/>
  <c r="I137" i="2"/>
  <c r="U136" i="2"/>
  <c r="T136" i="2"/>
  <c r="S136" i="2"/>
  <c r="Q136" i="2"/>
  <c r="P136" i="2"/>
  <c r="O136" i="2"/>
  <c r="I136" i="2"/>
  <c r="U135" i="2"/>
  <c r="T135" i="2"/>
  <c r="S135" i="2"/>
  <c r="Q135" i="2"/>
  <c r="P135" i="2"/>
  <c r="O135" i="2"/>
  <c r="I135" i="2"/>
  <c r="U134" i="2"/>
  <c r="T134" i="2"/>
  <c r="S134" i="2"/>
  <c r="Q134" i="2"/>
  <c r="P134" i="2"/>
  <c r="O134" i="2"/>
  <c r="I134" i="2"/>
  <c r="U133" i="2"/>
  <c r="T133" i="2"/>
  <c r="S133" i="2"/>
  <c r="Q133" i="2"/>
  <c r="P133" i="2"/>
  <c r="O133" i="2"/>
  <c r="I133" i="2"/>
  <c r="U132" i="2"/>
  <c r="T132" i="2"/>
  <c r="S132" i="2"/>
  <c r="Q132" i="2"/>
  <c r="P132" i="2"/>
  <c r="O132" i="2"/>
  <c r="I132" i="2"/>
  <c r="U131" i="2"/>
  <c r="T131" i="2"/>
  <c r="S131" i="2"/>
  <c r="Q131" i="2"/>
  <c r="P131" i="2"/>
  <c r="O131" i="2"/>
  <c r="I131" i="2"/>
  <c r="U130" i="2"/>
  <c r="T130" i="2"/>
  <c r="S130" i="2"/>
  <c r="Q130" i="2"/>
  <c r="P130" i="2"/>
  <c r="O130" i="2"/>
  <c r="I130" i="2"/>
  <c r="U129" i="2"/>
  <c r="T129" i="2"/>
  <c r="S129" i="2"/>
  <c r="Q129" i="2"/>
  <c r="P129" i="2"/>
  <c r="O129" i="2"/>
  <c r="I129" i="2"/>
  <c r="U128" i="2"/>
  <c r="T128" i="2"/>
  <c r="S128" i="2"/>
  <c r="Q128" i="2"/>
  <c r="P128" i="2"/>
  <c r="O128" i="2"/>
  <c r="I128" i="2"/>
  <c r="U127" i="2"/>
  <c r="T127" i="2"/>
  <c r="S127" i="2"/>
  <c r="Q127" i="2"/>
  <c r="P127" i="2"/>
  <c r="O127" i="2"/>
  <c r="I127" i="2"/>
  <c r="U126" i="2"/>
  <c r="T126" i="2"/>
  <c r="S126" i="2"/>
  <c r="Q126" i="2"/>
  <c r="P126" i="2"/>
  <c r="O126" i="2"/>
  <c r="I126" i="2"/>
  <c r="U125" i="2"/>
  <c r="T125" i="2"/>
  <c r="S125" i="2"/>
  <c r="Q125" i="2"/>
  <c r="P125" i="2"/>
  <c r="O125" i="2"/>
  <c r="I125" i="2"/>
  <c r="U124" i="2"/>
  <c r="T124" i="2"/>
  <c r="S124" i="2"/>
  <c r="Q124" i="2"/>
  <c r="P124" i="2"/>
  <c r="O124" i="2"/>
  <c r="I124" i="2"/>
  <c r="U123" i="2"/>
  <c r="T123" i="2"/>
  <c r="S123" i="2"/>
  <c r="Q123" i="2"/>
  <c r="P123" i="2"/>
  <c r="O123" i="2"/>
  <c r="I123" i="2"/>
  <c r="U122" i="2"/>
  <c r="T122" i="2"/>
  <c r="S122" i="2"/>
  <c r="Q122" i="2"/>
  <c r="P122" i="2"/>
  <c r="O122" i="2"/>
  <c r="I122" i="2"/>
  <c r="U121" i="2"/>
  <c r="T121" i="2"/>
  <c r="S121" i="2"/>
  <c r="Q121" i="2"/>
  <c r="P121" i="2"/>
  <c r="O121" i="2"/>
  <c r="I121" i="2"/>
  <c r="U120" i="2"/>
  <c r="T120" i="2"/>
  <c r="S120" i="2"/>
  <c r="Q120" i="2"/>
  <c r="P120" i="2"/>
  <c r="O120" i="2"/>
  <c r="I120" i="2"/>
  <c r="U119" i="2"/>
  <c r="T119" i="2"/>
  <c r="S119" i="2"/>
  <c r="Q119" i="2"/>
  <c r="P119" i="2"/>
  <c r="O119" i="2"/>
  <c r="I119" i="2"/>
  <c r="U118" i="2"/>
  <c r="T118" i="2"/>
  <c r="S118" i="2"/>
  <c r="Q118" i="2"/>
  <c r="P118" i="2"/>
  <c r="O118" i="2"/>
  <c r="I118" i="2"/>
  <c r="U117" i="2"/>
  <c r="T117" i="2"/>
  <c r="S117" i="2"/>
  <c r="Q117" i="2"/>
  <c r="P117" i="2"/>
  <c r="O117" i="2"/>
  <c r="I117" i="2"/>
  <c r="U116" i="2"/>
  <c r="T116" i="2"/>
  <c r="S116" i="2"/>
  <c r="Q116" i="2"/>
  <c r="P116" i="2"/>
  <c r="O116" i="2"/>
  <c r="I116" i="2"/>
  <c r="U115" i="2"/>
  <c r="T115" i="2"/>
  <c r="S115" i="2"/>
  <c r="Q115" i="2"/>
  <c r="P115" i="2"/>
  <c r="O115" i="2"/>
  <c r="I115" i="2"/>
  <c r="U114" i="2"/>
  <c r="T114" i="2"/>
  <c r="S114" i="2"/>
  <c r="Q114" i="2"/>
  <c r="P114" i="2"/>
  <c r="O114" i="2"/>
  <c r="I114" i="2"/>
  <c r="U113" i="2"/>
  <c r="T113" i="2"/>
  <c r="S113" i="2"/>
  <c r="Q113" i="2"/>
  <c r="P113" i="2"/>
  <c r="O113" i="2"/>
  <c r="I113" i="2"/>
  <c r="U112" i="2"/>
  <c r="T112" i="2"/>
  <c r="S112" i="2"/>
  <c r="Q112" i="2"/>
  <c r="P112" i="2"/>
  <c r="O112" i="2"/>
  <c r="I112" i="2"/>
  <c r="U111" i="2"/>
  <c r="T111" i="2"/>
  <c r="S111" i="2"/>
  <c r="Q111" i="2"/>
  <c r="P111" i="2"/>
  <c r="O111" i="2"/>
  <c r="I111" i="2"/>
  <c r="U110" i="2"/>
  <c r="T110" i="2"/>
  <c r="S110" i="2"/>
  <c r="Q110" i="2"/>
  <c r="P110" i="2"/>
  <c r="O110" i="2"/>
  <c r="I110" i="2"/>
  <c r="U109" i="2"/>
  <c r="T109" i="2"/>
  <c r="S109" i="2"/>
  <c r="Q109" i="2"/>
  <c r="P109" i="2"/>
  <c r="O109" i="2"/>
  <c r="I109" i="2"/>
  <c r="U108" i="2"/>
  <c r="T108" i="2"/>
  <c r="S108" i="2"/>
  <c r="Q108" i="2"/>
  <c r="P108" i="2"/>
  <c r="O108" i="2"/>
  <c r="I108" i="2"/>
  <c r="U107" i="2"/>
  <c r="T107" i="2"/>
  <c r="S107" i="2"/>
  <c r="Q107" i="2"/>
  <c r="P107" i="2"/>
  <c r="O107" i="2"/>
  <c r="I107" i="2"/>
  <c r="U106" i="2"/>
  <c r="T106" i="2"/>
  <c r="S106" i="2"/>
  <c r="Q106" i="2"/>
  <c r="P106" i="2"/>
  <c r="O106" i="2"/>
  <c r="I106" i="2"/>
  <c r="U105" i="2"/>
  <c r="T105" i="2"/>
  <c r="S105" i="2"/>
  <c r="Q105" i="2"/>
  <c r="P105" i="2"/>
  <c r="O105" i="2"/>
  <c r="I105" i="2"/>
  <c r="U104" i="2"/>
  <c r="T104" i="2"/>
  <c r="S104" i="2"/>
  <c r="Q104" i="2"/>
  <c r="P104" i="2"/>
  <c r="O104" i="2"/>
  <c r="I104" i="2"/>
  <c r="U103" i="2"/>
  <c r="T103" i="2"/>
  <c r="S103" i="2"/>
  <c r="Q103" i="2"/>
  <c r="P103" i="2"/>
  <c r="O103" i="2"/>
  <c r="I103" i="2"/>
  <c r="U102" i="2"/>
  <c r="T102" i="2"/>
  <c r="S102" i="2"/>
  <c r="Q102" i="2"/>
  <c r="P102" i="2"/>
  <c r="O102" i="2"/>
  <c r="I102" i="2"/>
  <c r="U101" i="2"/>
  <c r="T101" i="2"/>
  <c r="S101" i="2"/>
  <c r="Q101" i="2"/>
  <c r="P101" i="2"/>
  <c r="O101" i="2"/>
  <c r="I101" i="2"/>
  <c r="U100" i="2"/>
  <c r="T100" i="2"/>
  <c r="S100" i="2"/>
  <c r="Q100" i="2"/>
  <c r="P100" i="2"/>
  <c r="O100" i="2"/>
  <c r="I100" i="2"/>
  <c r="U99" i="2"/>
  <c r="T99" i="2"/>
  <c r="S99" i="2"/>
  <c r="Q99" i="2"/>
  <c r="P99" i="2"/>
  <c r="O99" i="2"/>
  <c r="I99" i="2"/>
  <c r="U98" i="2"/>
  <c r="T98" i="2"/>
  <c r="S98" i="2"/>
  <c r="Q98" i="2"/>
  <c r="P98" i="2"/>
  <c r="O98" i="2"/>
  <c r="I98" i="2"/>
  <c r="U97" i="2"/>
  <c r="T97" i="2"/>
  <c r="S97" i="2"/>
  <c r="Q97" i="2"/>
  <c r="P97" i="2"/>
  <c r="O97" i="2"/>
  <c r="I97" i="2"/>
  <c r="U96" i="2"/>
  <c r="T96" i="2"/>
  <c r="S96" i="2"/>
  <c r="Q96" i="2"/>
  <c r="P96" i="2"/>
  <c r="O96" i="2"/>
  <c r="I96" i="2"/>
  <c r="U95" i="2"/>
  <c r="T95" i="2"/>
  <c r="S95" i="2"/>
  <c r="Q95" i="2"/>
  <c r="P95" i="2"/>
  <c r="O95" i="2"/>
  <c r="I95" i="2"/>
  <c r="U94" i="2"/>
  <c r="T94" i="2"/>
  <c r="S94" i="2"/>
  <c r="Q94" i="2"/>
  <c r="P94" i="2"/>
  <c r="O94" i="2"/>
  <c r="I94" i="2"/>
  <c r="U93" i="2"/>
  <c r="T93" i="2"/>
  <c r="S93" i="2"/>
  <c r="Q93" i="2"/>
  <c r="P93" i="2"/>
  <c r="O93" i="2"/>
  <c r="I93" i="2"/>
  <c r="U92" i="2"/>
  <c r="T92" i="2"/>
  <c r="S92" i="2"/>
  <c r="Q92" i="2"/>
  <c r="P92" i="2"/>
  <c r="O92" i="2"/>
  <c r="I92" i="2"/>
  <c r="U91" i="2"/>
  <c r="T91" i="2"/>
  <c r="S91" i="2"/>
  <c r="Q91" i="2"/>
  <c r="P91" i="2"/>
  <c r="O91" i="2"/>
  <c r="I91" i="2"/>
  <c r="U90" i="2"/>
  <c r="T90" i="2"/>
  <c r="S90" i="2"/>
  <c r="Q90" i="2"/>
  <c r="P90" i="2"/>
  <c r="O90" i="2"/>
  <c r="I90" i="2"/>
  <c r="U89" i="2"/>
  <c r="T89" i="2"/>
  <c r="S89" i="2"/>
  <c r="Q89" i="2"/>
  <c r="P89" i="2"/>
  <c r="O89" i="2"/>
  <c r="I89" i="2"/>
  <c r="U88" i="2"/>
  <c r="T88" i="2"/>
  <c r="S88" i="2"/>
  <c r="Q88" i="2"/>
  <c r="P88" i="2"/>
  <c r="O88" i="2"/>
  <c r="I88" i="2"/>
  <c r="U87" i="2"/>
  <c r="T87" i="2"/>
  <c r="S87" i="2"/>
  <c r="Q87" i="2"/>
  <c r="P87" i="2"/>
  <c r="O87" i="2"/>
  <c r="I87" i="2"/>
  <c r="U86" i="2"/>
  <c r="T86" i="2"/>
  <c r="S86" i="2"/>
  <c r="Q86" i="2"/>
  <c r="P86" i="2"/>
  <c r="O86" i="2"/>
  <c r="I86" i="2"/>
  <c r="U85" i="2"/>
  <c r="T85" i="2"/>
  <c r="S85" i="2"/>
  <c r="Q85" i="2"/>
  <c r="P85" i="2"/>
  <c r="O85" i="2"/>
  <c r="I85" i="2"/>
  <c r="U84" i="2"/>
  <c r="T84" i="2"/>
  <c r="S84" i="2"/>
  <c r="Q84" i="2"/>
  <c r="P84" i="2"/>
  <c r="O84" i="2"/>
  <c r="I84" i="2"/>
  <c r="U83" i="2"/>
  <c r="T83" i="2"/>
  <c r="S83" i="2"/>
  <c r="Q83" i="2"/>
  <c r="P83" i="2"/>
  <c r="O83" i="2"/>
  <c r="I83" i="2"/>
  <c r="U82" i="2"/>
  <c r="T82" i="2"/>
  <c r="S82" i="2"/>
  <c r="Q82" i="2"/>
  <c r="P82" i="2"/>
  <c r="O82" i="2"/>
  <c r="I82" i="2"/>
  <c r="U81" i="2"/>
  <c r="T81" i="2"/>
  <c r="S81" i="2"/>
  <c r="Q81" i="2"/>
  <c r="P81" i="2"/>
  <c r="O81" i="2"/>
  <c r="I81" i="2"/>
  <c r="U80" i="2"/>
  <c r="T80" i="2"/>
  <c r="S80" i="2"/>
  <c r="Q80" i="2"/>
  <c r="P80" i="2"/>
  <c r="O80" i="2"/>
  <c r="I80" i="2"/>
  <c r="U79" i="2"/>
  <c r="T79" i="2"/>
  <c r="S79" i="2"/>
  <c r="Q79" i="2"/>
  <c r="P79" i="2"/>
  <c r="O79" i="2"/>
  <c r="I79" i="2"/>
  <c r="U78" i="2"/>
  <c r="T78" i="2"/>
  <c r="S78" i="2"/>
  <c r="Q78" i="2"/>
  <c r="P78" i="2"/>
  <c r="O78" i="2"/>
  <c r="I78" i="2"/>
  <c r="U77" i="2"/>
  <c r="T77" i="2"/>
  <c r="S77" i="2"/>
  <c r="Q77" i="2"/>
  <c r="P77" i="2"/>
  <c r="O77" i="2"/>
  <c r="I77" i="2"/>
  <c r="U76" i="2"/>
  <c r="T76" i="2"/>
  <c r="S76" i="2"/>
  <c r="Q76" i="2"/>
  <c r="P76" i="2"/>
  <c r="O76" i="2"/>
  <c r="I76" i="2"/>
  <c r="U75" i="2"/>
  <c r="T75" i="2"/>
  <c r="S75" i="2"/>
  <c r="Q75" i="2"/>
  <c r="P75" i="2"/>
  <c r="O75" i="2"/>
  <c r="I75" i="2"/>
  <c r="U74" i="2"/>
  <c r="T74" i="2"/>
  <c r="S74" i="2"/>
  <c r="Q74" i="2"/>
  <c r="P74" i="2"/>
  <c r="O74" i="2"/>
  <c r="I74" i="2"/>
  <c r="U73" i="2"/>
  <c r="T73" i="2"/>
  <c r="S73" i="2"/>
  <c r="Q73" i="2"/>
  <c r="P73" i="2"/>
  <c r="O73" i="2"/>
  <c r="I73" i="2"/>
  <c r="U72" i="2"/>
  <c r="T72" i="2"/>
  <c r="S72" i="2"/>
  <c r="Q72" i="2"/>
  <c r="P72" i="2"/>
  <c r="O72" i="2"/>
  <c r="I72" i="2"/>
  <c r="U71" i="2"/>
  <c r="T71" i="2"/>
  <c r="S71" i="2"/>
  <c r="Q71" i="2"/>
  <c r="P71" i="2"/>
  <c r="O71" i="2"/>
  <c r="I71" i="2"/>
  <c r="U70" i="2"/>
  <c r="T70" i="2"/>
  <c r="S70" i="2"/>
  <c r="Q70" i="2"/>
  <c r="P70" i="2"/>
  <c r="O70" i="2"/>
  <c r="I70" i="2"/>
  <c r="U69" i="2"/>
  <c r="T69" i="2"/>
  <c r="S69" i="2"/>
  <c r="Q69" i="2"/>
  <c r="P69" i="2"/>
  <c r="O69" i="2"/>
  <c r="I69" i="2"/>
  <c r="U68" i="2"/>
  <c r="T68" i="2"/>
  <c r="S68" i="2"/>
  <c r="Q68" i="2"/>
  <c r="P68" i="2"/>
  <c r="O68" i="2"/>
  <c r="I68" i="2"/>
  <c r="U67" i="2"/>
  <c r="T67" i="2"/>
  <c r="S67" i="2"/>
  <c r="Q67" i="2"/>
  <c r="P67" i="2"/>
  <c r="O67" i="2"/>
  <c r="I67" i="2"/>
  <c r="U66" i="2"/>
  <c r="T66" i="2"/>
  <c r="S66" i="2"/>
  <c r="Q66" i="2"/>
  <c r="P66" i="2"/>
  <c r="O66" i="2"/>
  <c r="I66" i="2"/>
  <c r="U65" i="2"/>
  <c r="T65" i="2"/>
  <c r="S65" i="2"/>
  <c r="Q65" i="2"/>
  <c r="P65" i="2"/>
  <c r="O65" i="2"/>
  <c r="I65" i="2"/>
  <c r="U64" i="2"/>
  <c r="T64" i="2"/>
  <c r="S64" i="2"/>
  <c r="Q64" i="2"/>
  <c r="P64" i="2"/>
  <c r="O64" i="2"/>
  <c r="I64" i="2"/>
  <c r="U63" i="2"/>
  <c r="T63" i="2"/>
  <c r="S63" i="2"/>
  <c r="Q63" i="2"/>
  <c r="P63" i="2"/>
  <c r="O63" i="2"/>
  <c r="I63" i="2"/>
  <c r="U62" i="2"/>
  <c r="T62" i="2"/>
  <c r="S62" i="2"/>
  <c r="Q62" i="2"/>
  <c r="P62" i="2"/>
  <c r="O62" i="2"/>
  <c r="I62" i="2"/>
  <c r="U61" i="2"/>
  <c r="T61" i="2"/>
  <c r="S61" i="2"/>
  <c r="Q61" i="2"/>
  <c r="P61" i="2"/>
  <c r="O61" i="2"/>
  <c r="I61" i="2"/>
  <c r="U60" i="2"/>
  <c r="T60" i="2"/>
  <c r="S60" i="2"/>
  <c r="Q60" i="2"/>
  <c r="P60" i="2"/>
  <c r="O60" i="2"/>
  <c r="I60" i="2"/>
  <c r="U59" i="2"/>
  <c r="T59" i="2"/>
  <c r="S59" i="2"/>
  <c r="Q59" i="2"/>
  <c r="P59" i="2"/>
  <c r="O59" i="2"/>
  <c r="I59" i="2"/>
  <c r="U58" i="2"/>
  <c r="T58" i="2"/>
  <c r="S58" i="2"/>
  <c r="Q58" i="2"/>
  <c r="P58" i="2"/>
  <c r="O58" i="2"/>
  <c r="I58" i="2"/>
  <c r="U57" i="2"/>
  <c r="T57" i="2"/>
  <c r="S57" i="2"/>
  <c r="Q57" i="2"/>
  <c r="P57" i="2"/>
  <c r="O57" i="2"/>
  <c r="I57" i="2"/>
  <c r="U56" i="2"/>
  <c r="T56" i="2"/>
  <c r="S56" i="2"/>
  <c r="Q56" i="2"/>
  <c r="P56" i="2"/>
  <c r="O56" i="2"/>
  <c r="I56" i="2"/>
  <c r="U55" i="2"/>
  <c r="T55" i="2"/>
  <c r="S55" i="2"/>
  <c r="Q55" i="2"/>
  <c r="P55" i="2"/>
  <c r="O55" i="2"/>
  <c r="I55" i="2"/>
  <c r="U54" i="2"/>
  <c r="T54" i="2"/>
  <c r="S54" i="2"/>
  <c r="Q54" i="2"/>
  <c r="P54" i="2"/>
  <c r="O54" i="2"/>
  <c r="I54" i="2"/>
  <c r="U53" i="2"/>
  <c r="T53" i="2"/>
  <c r="S53" i="2"/>
  <c r="Q53" i="2"/>
  <c r="P53" i="2"/>
  <c r="O53" i="2"/>
  <c r="I53" i="2"/>
  <c r="U52" i="2"/>
  <c r="T52" i="2"/>
  <c r="S52" i="2"/>
  <c r="Q52" i="2"/>
  <c r="P52" i="2"/>
  <c r="O52" i="2"/>
  <c r="I52" i="2"/>
  <c r="U51" i="2"/>
  <c r="T51" i="2"/>
  <c r="S51" i="2"/>
  <c r="Q51" i="2"/>
  <c r="P51" i="2"/>
  <c r="O51" i="2"/>
  <c r="I51" i="2"/>
  <c r="U50" i="2"/>
  <c r="T50" i="2"/>
  <c r="S50" i="2"/>
  <c r="Q50" i="2"/>
  <c r="P50" i="2"/>
  <c r="O50" i="2"/>
  <c r="I50" i="2"/>
  <c r="U49" i="2"/>
  <c r="T49" i="2"/>
  <c r="S49" i="2"/>
  <c r="Q49" i="2"/>
  <c r="P49" i="2"/>
  <c r="O49" i="2"/>
  <c r="I49" i="2"/>
  <c r="U48" i="2"/>
  <c r="T48" i="2"/>
  <c r="S48" i="2"/>
  <c r="Q48" i="2"/>
  <c r="P48" i="2"/>
  <c r="O48" i="2"/>
  <c r="I48" i="2"/>
  <c r="U47" i="2"/>
  <c r="T47" i="2"/>
  <c r="S47" i="2"/>
  <c r="Q47" i="2"/>
  <c r="P47" i="2"/>
  <c r="O47" i="2"/>
  <c r="I47" i="2"/>
  <c r="U46" i="2"/>
  <c r="T46" i="2"/>
  <c r="S46" i="2"/>
  <c r="Q46" i="2"/>
  <c r="P46" i="2"/>
  <c r="O46" i="2"/>
  <c r="I46" i="2"/>
  <c r="U45" i="2"/>
  <c r="T45" i="2"/>
  <c r="S45" i="2"/>
  <c r="Q45" i="2"/>
  <c r="P45" i="2"/>
  <c r="O45" i="2"/>
  <c r="I45" i="2"/>
  <c r="U44" i="2"/>
  <c r="T44" i="2"/>
  <c r="S44" i="2"/>
  <c r="Q44" i="2"/>
  <c r="P44" i="2"/>
  <c r="O44" i="2"/>
  <c r="I44" i="2"/>
  <c r="U43" i="2"/>
  <c r="T43" i="2"/>
  <c r="S43" i="2"/>
  <c r="Q43" i="2"/>
  <c r="P43" i="2"/>
  <c r="O43" i="2"/>
  <c r="I43" i="2"/>
  <c r="U42" i="2"/>
  <c r="T42" i="2"/>
  <c r="S42" i="2"/>
  <c r="Q42" i="2"/>
  <c r="P42" i="2"/>
  <c r="O42" i="2"/>
  <c r="I42" i="2"/>
  <c r="U41" i="2"/>
  <c r="T41" i="2"/>
  <c r="S41" i="2"/>
  <c r="Q41" i="2"/>
  <c r="P41" i="2"/>
  <c r="O41" i="2"/>
  <c r="I41" i="2"/>
  <c r="U40" i="2"/>
  <c r="T40" i="2"/>
  <c r="S40" i="2"/>
  <c r="Q40" i="2"/>
  <c r="P40" i="2"/>
  <c r="O40" i="2"/>
  <c r="I40" i="2"/>
  <c r="U39" i="2"/>
  <c r="T39" i="2"/>
  <c r="S39" i="2"/>
  <c r="Q39" i="2"/>
  <c r="P39" i="2"/>
  <c r="O39" i="2"/>
  <c r="I39" i="2"/>
  <c r="U38" i="2"/>
  <c r="T38" i="2"/>
  <c r="S38" i="2"/>
  <c r="Q38" i="2"/>
  <c r="P38" i="2"/>
  <c r="O38" i="2"/>
  <c r="I38" i="2"/>
  <c r="U37" i="2"/>
  <c r="T37" i="2"/>
  <c r="S37" i="2"/>
  <c r="Q37" i="2"/>
  <c r="P37" i="2"/>
  <c r="O37" i="2"/>
  <c r="I37" i="2"/>
  <c r="U36" i="2"/>
  <c r="T36" i="2"/>
  <c r="S36" i="2"/>
  <c r="Q36" i="2"/>
  <c r="P36" i="2"/>
  <c r="O36" i="2"/>
  <c r="I36" i="2"/>
  <c r="U35" i="2"/>
  <c r="T35" i="2"/>
  <c r="S35" i="2"/>
  <c r="Q35" i="2"/>
  <c r="P35" i="2"/>
  <c r="O35" i="2"/>
  <c r="I35" i="2"/>
  <c r="U34" i="2"/>
  <c r="T34" i="2"/>
  <c r="S34" i="2"/>
  <c r="Q34" i="2"/>
  <c r="P34" i="2"/>
  <c r="O34" i="2"/>
  <c r="I34" i="2"/>
  <c r="U33" i="2"/>
  <c r="T33" i="2"/>
  <c r="S33" i="2"/>
  <c r="Q33" i="2"/>
  <c r="P33" i="2"/>
  <c r="O33" i="2"/>
  <c r="I33" i="2"/>
  <c r="U32" i="2"/>
  <c r="T32" i="2"/>
  <c r="S32" i="2"/>
  <c r="Q32" i="2"/>
  <c r="P32" i="2"/>
  <c r="O32" i="2"/>
  <c r="I32" i="2"/>
  <c r="U31" i="2"/>
  <c r="T31" i="2"/>
  <c r="S31" i="2"/>
  <c r="Q31" i="2"/>
  <c r="P31" i="2"/>
  <c r="O31" i="2"/>
  <c r="I31" i="2"/>
  <c r="U30" i="2"/>
  <c r="T30" i="2"/>
  <c r="S30" i="2"/>
  <c r="Q30" i="2"/>
  <c r="P30" i="2"/>
  <c r="O30" i="2"/>
  <c r="I30" i="2"/>
  <c r="U29" i="2"/>
  <c r="T29" i="2"/>
  <c r="S29" i="2"/>
  <c r="Q29" i="2"/>
  <c r="P29" i="2"/>
  <c r="O29" i="2"/>
  <c r="I29" i="2"/>
  <c r="U28" i="2"/>
  <c r="T28" i="2"/>
  <c r="S28" i="2"/>
  <c r="Q28" i="2"/>
  <c r="P28" i="2"/>
  <c r="O28" i="2"/>
  <c r="I28" i="2"/>
  <c r="U27" i="2"/>
  <c r="T27" i="2"/>
  <c r="S27" i="2"/>
  <c r="Q27" i="2"/>
  <c r="P27" i="2"/>
  <c r="O27" i="2"/>
  <c r="I27" i="2"/>
  <c r="U26" i="2"/>
  <c r="T26" i="2"/>
  <c r="S26" i="2"/>
  <c r="Q26" i="2"/>
  <c r="P26" i="2"/>
  <c r="O26" i="2"/>
  <c r="I26" i="2"/>
  <c r="U25" i="2"/>
  <c r="T25" i="2"/>
  <c r="S25" i="2"/>
  <c r="Q25" i="2"/>
  <c r="P25" i="2"/>
  <c r="O25" i="2"/>
  <c r="I25" i="2"/>
  <c r="U24" i="2"/>
  <c r="T24" i="2"/>
  <c r="S24" i="2"/>
  <c r="Q24" i="2"/>
  <c r="P24" i="2"/>
  <c r="O24" i="2"/>
  <c r="I24" i="2"/>
  <c r="U23" i="2"/>
  <c r="T23" i="2"/>
  <c r="S23" i="2"/>
  <c r="Q23" i="2"/>
  <c r="P23" i="2"/>
  <c r="O23" i="2"/>
  <c r="I23" i="2"/>
  <c r="U22" i="2"/>
  <c r="T22" i="2"/>
  <c r="S22" i="2"/>
  <c r="Q22" i="2"/>
  <c r="P22" i="2"/>
  <c r="O22" i="2"/>
  <c r="I22" i="2"/>
  <c r="U21" i="2"/>
  <c r="T21" i="2"/>
  <c r="S21" i="2"/>
  <c r="Q21" i="2"/>
  <c r="P21" i="2"/>
  <c r="O21" i="2"/>
  <c r="I21" i="2"/>
  <c r="U20" i="2"/>
  <c r="T20" i="2"/>
  <c r="S20" i="2"/>
  <c r="Q20" i="2"/>
  <c r="P20" i="2"/>
  <c r="O20" i="2"/>
  <c r="I20" i="2"/>
  <c r="U19" i="2"/>
  <c r="T19" i="2"/>
  <c r="S19" i="2"/>
  <c r="Q19" i="2"/>
  <c r="P19" i="2"/>
  <c r="O19" i="2"/>
  <c r="I19" i="2"/>
  <c r="U18" i="2"/>
  <c r="T18" i="2"/>
  <c r="S18" i="2"/>
  <c r="Q18" i="2"/>
  <c r="P18" i="2"/>
  <c r="O18" i="2"/>
  <c r="I18" i="2"/>
  <c r="U17" i="2"/>
  <c r="T17" i="2"/>
  <c r="S17" i="2"/>
  <c r="Q17" i="2"/>
  <c r="P17" i="2"/>
  <c r="O17" i="2"/>
  <c r="I17" i="2"/>
  <c r="U16" i="2"/>
  <c r="T16" i="2"/>
  <c r="S16" i="2"/>
  <c r="Q16" i="2"/>
  <c r="P16" i="2"/>
  <c r="O16" i="2"/>
  <c r="I16" i="2"/>
  <c r="U15" i="2"/>
  <c r="T15" i="2"/>
  <c r="S15" i="2"/>
  <c r="Q15" i="2"/>
  <c r="P15" i="2"/>
  <c r="O15" i="2"/>
  <c r="I15" i="2"/>
  <c r="U14" i="2"/>
  <c r="T14" i="2"/>
  <c r="S14" i="2"/>
  <c r="Q14" i="2"/>
  <c r="P14" i="2"/>
  <c r="O14" i="2"/>
  <c r="I14" i="2"/>
  <c r="U13" i="2"/>
  <c r="T13" i="2"/>
  <c r="S13" i="2"/>
  <c r="Q13" i="2"/>
  <c r="P13" i="2"/>
  <c r="O13" i="2"/>
  <c r="I13" i="2"/>
  <c r="U12" i="2"/>
  <c r="T12" i="2"/>
  <c r="S12" i="2"/>
  <c r="Q12" i="2"/>
  <c r="P12" i="2"/>
  <c r="O12" i="2"/>
  <c r="I12" i="2"/>
  <c r="U11" i="2"/>
  <c r="T11" i="2"/>
  <c r="S11" i="2"/>
  <c r="Q11" i="2"/>
  <c r="P11" i="2"/>
  <c r="O11" i="2"/>
  <c r="I11" i="2"/>
  <c r="U10" i="2"/>
  <c r="T10" i="2"/>
  <c r="S10" i="2"/>
  <c r="Q10" i="2"/>
  <c r="P10" i="2"/>
  <c r="O10" i="2"/>
  <c r="I10" i="2"/>
  <c r="U9" i="2"/>
  <c r="T9" i="2"/>
  <c r="S9" i="2"/>
  <c r="Q9" i="2"/>
  <c r="P9" i="2"/>
  <c r="O9" i="2"/>
  <c r="I9" i="2"/>
  <c r="U8" i="2"/>
  <c r="T8" i="2"/>
  <c r="S8" i="2"/>
  <c r="Q8" i="2"/>
  <c r="P8" i="2"/>
  <c r="O8" i="2"/>
  <c r="I8" i="2"/>
  <c r="U7" i="2"/>
  <c r="T7" i="2"/>
  <c r="S7" i="2"/>
  <c r="Q7" i="2"/>
  <c r="P7" i="2"/>
  <c r="O7" i="2"/>
  <c r="I7" i="2"/>
  <c r="U6" i="2"/>
  <c r="T6" i="2"/>
  <c r="S6" i="2"/>
  <c r="Q6" i="2"/>
  <c r="P6" i="2"/>
  <c r="O6" i="2"/>
  <c r="I6" i="2"/>
  <c r="U5" i="2"/>
  <c r="T5" i="2"/>
  <c r="S5" i="2"/>
  <c r="Q5" i="2"/>
  <c r="P5" i="2"/>
  <c r="O5" i="2"/>
  <c r="I5" i="2"/>
  <c r="U4" i="2"/>
  <c r="T4" i="2"/>
  <c r="S4" i="2"/>
  <c r="Q4" i="2"/>
  <c r="P4" i="2"/>
  <c r="O4" i="2"/>
  <c r="I4" i="2"/>
  <c r="U3" i="2"/>
  <c r="T3" i="2"/>
  <c r="S3" i="2"/>
  <c r="Q3" i="2"/>
  <c r="P3" i="2"/>
  <c r="O3" i="2"/>
  <c r="I3" i="2"/>
  <c r="U2" i="2"/>
  <c r="T2" i="2"/>
  <c r="S2" i="2"/>
  <c r="Q2" i="2"/>
  <c r="P2" i="2"/>
  <c r="O2" i="2"/>
  <c r="I2" i="2"/>
  <c r="U4" i="3" l="1"/>
  <c r="U16" i="3"/>
  <c r="U31" i="3"/>
  <c r="U37" i="3"/>
  <c r="U43" i="3"/>
  <c r="U50" i="3"/>
  <c r="U6" i="3"/>
  <c r="U18" i="3"/>
  <c r="U30" i="3"/>
  <c r="U36" i="3"/>
  <c r="U45" i="3"/>
  <c r="U52" i="3"/>
  <c r="U42" i="3"/>
  <c r="U11" i="3"/>
  <c r="U23" i="3"/>
  <c r="U44" i="3"/>
  <c r="U12" i="3"/>
  <c r="U24" i="3"/>
  <c r="U27" i="3"/>
  <c r="U33" i="3"/>
  <c r="U39" i="3"/>
  <c r="U13" i="3"/>
  <c r="U25" i="3"/>
</calcChain>
</file>

<file path=xl/sharedStrings.xml><?xml version="1.0" encoding="utf-8"?>
<sst xmlns="http://schemas.openxmlformats.org/spreadsheetml/2006/main" count="6129" uniqueCount="3165">
  <si>
    <t xml:space="preserve">STANDARD DI SICUREZZA INTEGRATA IN AGRICOLTURA SMART
</t>
  </si>
  <si>
    <t>CHECK-LIST DEL SISTEMA DI GESTIONE DELLA QUALITÀ</t>
  </si>
  <si>
    <t>Copyright</t>
  </si>
  <si>
    <t>© Copyright: GLOBALG.A.P. c/o FoodPLUS GmbH, Spichernstr. 55, 50672 Colonia, Germania. La copia e la distribuzione sono consentite solo in forma inalterata.</t>
  </si>
  <si>
    <t>Documenti della check-list (fase 2) </t>
  </si>
  <si>
    <t>Il presente documento elenca i principi e criteri del sistema di gestione della qualità (SGQ) per lo standard IFA v6 Smart.</t>
  </si>
  <si>
    <r>
      <rPr>
        <b/>
        <sz val="9"/>
        <color theme="1"/>
        <rFont val="Arial"/>
        <family val="2"/>
      </rPr>
      <t xml:space="preserve">Utilizzo della check-list:
</t>
    </r>
    <r>
      <rPr>
        <sz val="9"/>
        <color theme="1"/>
        <rFont val="Arial"/>
        <family val="2"/>
      </rPr>
      <t>• La check-list viene visualizzata nel foglio "SGQ". Deve essere compilato anche il foglio “Informazioni generali”. 
• Se si possiedono una o più unità di manipolazione del prodotto centrali deve essere compilata la check-list nel foglio “Unità di manip. del prodotto”. Se si gestisce un sistema di monitoraggio dei residui (SMR), deve essere compilata la check-list nel foglio “SMR”.
• Tutti i principi e criteri devono essere inclusi nell'audit e sono considerati applicabili di default salvo diversa specificazione.
• Contrassegnare ogni principio della check-list con una x nella colonna che riflette lo stato di adempimento (Sì, No o N/A). 
• I principi e criteri devono essere giustificati (commentati) come indicato di seguito.</t>
    </r>
  </si>
  <si>
    <t>Caso d'uso</t>
  </si>
  <si>
    <t>Giustificazione/commento necessario?</t>
  </si>
  <si>
    <t>Principi e criteri dei Requisiti Maggiori o Requisiti Minori contrassegnati come non applicabili* (N/A)</t>
  </si>
  <si>
    <t>È sempre necessario fornire una giustificazione in base alle prove osservate.</t>
  </si>
  <si>
    <t>*Per alcuni principi non è possibile selezionare "N/A". In questi casi, occorre scegliere tra "Sì" o "No".</t>
  </si>
  <si>
    <t>Principi e criteri dei Requisiti Maggiori negli audit interni del SGQ o negli audit interni di membri/siti (Opzione 2 oppure Opzione 1 produttori multisito con SGQ)</t>
  </si>
  <si>
    <t>Occorre sempre fornire una giustificazione in base alle prove osservate, indipendentemente dall’adempimento o dall'inadempienza.</t>
  </si>
  <si>
    <t>Principi e criteri dei Requisiti Minori negli audit interni del SGQ o negli audit interni di membri/siti (Opzione 2 oppure Opzione 1 produttori multisito con SGQ)</t>
  </si>
  <si>
    <r>
      <t xml:space="preserve">In caso di </t>
    </r>
    <r>
      <rPr>
        <b/>
        <sz val="9"/>
        <color theme="1"/>
        <rFont val="Arial"/>
        <family val="2"/>
      </rPr>
      <t>adempimento</t>
    </r>
    <r>
      <rPr>
        <sz val="9"/>
        <color theme="1"/>
        <rFont val="Arial"/>
        <family val="2"/>
      </rPr>
      <t>, non è obbligatorio ma è possibile fornire i commenti sulle prove osservate.</t>
    </r>
  </si>
  <si>
    <r>
      <t>In caso di</t>
    </r>
    <r>
      <rPr>
        <b/>
        <sz val="9"/>
        <color theme="1"/>
        <rFont val="Arial"/>
        <family val="2"/>
      </rPr>
      <t xml:space="preserve"> inadempienza</t>
    </r>
    <r>
      <rPr>
        <sz val="9"/>
        <color theme="1"/>
        <rFont val="Arial"/>
        <family val="2"/>
      </rPr>
      <t>, occorre sempre fornire una giustificazione in base alle prove osservate..</t>
    </r>
  </si>
  <si>
    <t>Raccomandazioni</t>
  </si>
  <si>
    <t>Per le Raccomandazioni, non è obbligatorio fornire una giustificazione ma è possibile farlo, indipendentemente dall’adempimento o dall'inadempienza.</t>
  </si>
  <si>
    <r>
      <rPr>
        <b/>
        <sz val="9"/>
        <rFont val="Arial"/>
        <family val="2"/>
      </rPr>
      <t>Regole per il SMR</t>
    </r>
    <r>
      <rPr>
        <sz val="9"/>
        <rFont val="Arial"/>
        <family val="2"/>
      </rPr>
      <t xml:space="preserve">
Nell’ambito dei principi e criteri (P&amp;C) degli standard IFA v6 Smart e IFA v6 GFS per il campo di applicazione piante, il produttore può scegliere di prendere parte a un sistema di monitoraggio dei residui (SMR) sottoposto a audit realizzato da un organismo di certificazione (OdC). La partecipazione a un SMR sottoposto a audit comporta l’ottemperanza ai P&amp;C relativi all’analisi dei residui. La partecipazione a un SMR è disponibile per tutte le opzioni di certificazione IFA v6:
- Opzione 1 certificazione singola: produttore con sito singolo o produttore multisito con o senza sistema di gestione della qualità (SGQ)
- Opzione 2 certificazione di gruppo
Nota: un Opzione 2 gruppo di produttori può gestire un SMR per i propri membri.
Nell’ambito della certificazione standard GLOBALG.A.P. della Catena di Custodia (standard CoC) per il campo di applicazione piante, l’attore della catena di fornitura (ad es., il commerciante) può scegliere di prendere parte a un SMR sottoposto a audit realizzato da un OdC o di gestire un proprio SMR. Con SMR nell’ambito della certificazione CoC si intende il monitoraggio aggiuntivo del limite massimo di residui (LMR). Per i produttori ciò non sostituisce il requisito della dimostrazione dell’adempimento dei P&amp;C relativi all’analisi dei residui nel contesto della certificazione IFA. La gestione propria di un SMR o la partecipazione in un SMR non costituisce un requisito ai fini della certificazione CoC.</t>
    </r>
  </si>
  <si>
    <r>
      <rPr>
        <b/>
        <sz val="9"/>
        <rFont val="Arial"/>
        <family val="2"/>
      </rPr>
      <t>Regole per il gestore dell’SMR e di accesso ai dati</t>
    </r>
    <r>
      <rPr>
        <sz val="9"/>
        <rFont val="Arial"/>
        <family val="2"/>
      </rPr>
      <t xml:space="preserve">
1. Il gestore dell’SMR è un’entità giuridica identificabile tramite codice fiscale o P. IVA.
2. Il gestore dell’SMR deve disporre di un contratto di servizio con un OdC per l’audit dell’SMR.
3. L’audit realizzato dall’OdC deve svolgersi annualmente.
4. Il report dell’audit SMR deve essere condiviso con il segretariato GLOBALG.A.P.
5. Il livello di adempimento di un gestore SMR è pubblicato in Validation Service GLOBALG.A.P.
6. Si applicano le regole di accesso ai dati dello standard IFA v6 Smart e IFA v6 GFS.</t>
    </r>
  </si>
  <si>
    <r>
      <rPr>
        <b/>
        <sz val="9"/>
        <rFont val="Arial"/>
        <family val="2"/>
      </rPr>
      <t>Regole per l’OdC e per il procedimento di verifica di un SMR</t>
    </r>
    <r>
      <rPr>
        <sz val="9"/>
        <rFont val="Arial"/>
        <family val="2"/>
      </rPr>
      <t xml:space="preserve">
1. L’OdC deve avere un accordo di sub-licenza e certificazione GLOBALG.A.P. validi per lo standard IFA per il campo di applicazione piante. I P&amp;C dell’SMR sono considerati parte dello standard IFA.
2. L’OdC deve disporre di un contratto di servizio con un gestore dell’SMR per l’audit dell’SMR. È possibile includere un contratto di servizio per l’audit dell’SMR nell’accordo di certificazione per un gruppo di produttori (Opzione 2).
3. Gli auditor di SGQ dell’OdC e gli auditor aziendali dell’OdC qualificati per il campo di applicazione piante possono condurre un audit dell’SMR senza alcuna formazione aggiuntiva.
4. I P&amp;C inadempiuti devono essere risolti entro 28 giorni dalla data finale dell’audit realizzato dall’OdC.
5. Il requisito per una verifica positiva di un SMR è l’adempimento al 100% dei P&amp;C dell’SMR. Tutti i P&amp;C hanno il livello “Requisito Maggiore”.
5. L’OdC deve compilare il riepilogo dell’audit dell’SMR e fornire una giustificazione al livello di adempimento finale (adempiuto/inadempiuto).
6. Il segretariato GLOBALG.A.P. non richiede registrazioni aggiuntive per gli OdC che offrono audit dell’SMR. Gli audit dell’SMR sono inclusi nel campo di applicazione piante. Non si applicano commissioni supplementari.
7. Il Programma d’Integrità della Certificazione GLOBALG.A.P. (CIPRO) può includere audit dell’SMR.</t>
    </r>
  </si>
  <si>
    <t>Definizioni per SMR</t>
  </si>
  <si>
    <r>
      <rPr>
        <b/>
        <sz val="9"/>
        <rFont val="Arial"/>
        <family val="2"/>
      </rPr>
      <t>Campionamento di prima, seconda e terza parte</t>
    </r>
    <r>
      <rPr>
        <sz val="9"/>
        <rFont val="Arial"/>
        <family val="2"/>
      </rPr>
      <t xml:space="preserve">
1. Campionamento di prima parte: Quando i produttori individuali (Opzione 1) o i membri del gruppo di produttori (Opzione 2) prendono il campione di prodotto dalla propria produzione. Per la certificazione IFA v6 Smart FV e IFA v6 GFS FV, il campionamento di prima parte (autocampionamento) è accettabile (vedere lo standard, l’analisi dei residui). Con il sistema di monitoraggio dei residui (SMR), si applica il campionamento di seconda parte o di terza parte. 
2. Campionamento di seconda parte: Quando il gestore dell’SMR preleva il campione di prodotto e il gestore dell’SMR è parte di un’associazione impegnata in produzione, distribuzione, acquisto o proprietà dei prodotti campionati (ad es., un’associazione Opzione 2 che gestisce un SMR per i propri membri, o un commerciante che gestisce un SMR per i propri fornitori).
3. Campionamento di terza parte: Quando il gestore dell’SMR preleva il campione di prodotto e il gestore dell’SMR non è impegnato in produzione, distribuzione, acquisto o nella proprietà dei prodotti campionati (ad es., un fornitore di servizi indipendente, un organismo di verifica, un OdC o un laboratorio). Il gestore dell’SMR deve dimostrare di non avere una proprietà comune con il produttore sottoposto a campionamento, di non avere soggetti incaricati di proprietà comune nei consigli (o simile) delle organizzazioni, di non riferire direttamente allo stesso livello di dirigenza più elevato e di non avere accordi contrattuali, patti informali o altri mezzi che possano consentirgli di influenzare il risultato del campionamento.
Nota 1: Se il gestore dell’SMR, essendo parte di un’associazione impegnata in produzione, distribuzione, acquisto o proprietà dei prodotti campionati ha affidato il prelievo del campione e la consegna al laboratorio a una terza parte indipendente, il campionamento è classificato come campionamento di terza parte.
Nota 2: Se il primo acquirente o raccoglitore (non essendo il produttore individuale o il gruppo di produttori) è un’azienda con certificazione CoC, il gestore dell’SMR può campionare i prodotti dei produttori presso le strutture dell’azienda con certificazione CoC. Il primo acquirente o raccoglitore può gestire un proprio SMR.
Nota 3: Se un SMR utilizza diverse combinazioni di campionamento, deve essere classificato in base al livello più basso (ad es., se un SMR utilizza un campionamento parzialmente di seconda parte e parzialmente di terza parte, deve essere classificato come SMR con un campionamento di seconda parte).</t>
    </r>
  </si>
  <si>
    <r>
      <rPr>
        <b/>
        <sz val="9"/>
        <rFont val="Arial"/>
        <family val="2"/>
      </rPr>
      <t>Sito di produzione</t>
    </r>
    <r>
      <rPr>
        <sz val="9"/>
        <rFont val="Arial"/>
        <family val="2"/>
      </rPr>
      <t xml:space="preserve">
Un’area di produzione (ad es., campi, appezzamenti, bacini, ranch, ecc.) di proprietà o presa in locazione e comunque gestita da un’entità giuridica, e nella quale si usano gli stessi fattori di produzione (ad es., fornitura idrica, lavoratori, attrezzature, magazzini). Un sito può essere suddiviso in diverse superfici non contigue (sono non contigue le superfici che non hanno un confine comune) e coltivare più di un prodotto. Tutti i siti di produzione in cui vengono coltivati il prodotto o i prodotti derivanti da processi di produzione che sono inclusi nel campo di applicazione della certificazione GLOBALG.A.P. devono essere identificati e registrati.</t>
    </r>
  </si>
  <si>
    <t>Relazione tra livelli di campionamento ridotto, standard e rafforzato</t>
  </si>
  <si>
    <t>Criteri 2.4 e 2.7 - Numero minimo di campioni per la produzione di frutta e verdura, colture combinabili, tè e luppolo</t>
  </si>
  <si>
    <t>Regole per il livello di campionamento</t>
  </si>
  <si>
    <t>1. Se un nuovo prodotto viene aggiunto al campo di applicazione dell’SMR, nel primo anno si applica il livello standard per il numero minimo di campioni richiesto.
2. Se il numero di superamenti del LMR è maggiore del massimo consentito per mantenere il livello del campionamento, nell’anno successivo o nella stagione successiva si applica il livello di campionamento immediatamente più alto. Ad es., dal livello standard al livello rafforzato o dal livello ridotto al livello standard.
3. Se il numero di superamenti del LMR è minore del massimo consentito in due anni consecutivi, nell’anno successivo o nella stagione successiva si applica il livello di campionamento immediatamente più basso. Ad es., dal livello rafforzato al livello standard o dal livello standard al livello ridotto.
4. Se il numero di superamenti del LMR è maggiore del massimo consentito al livello rafforzato, nell’anno successivo o nella stagione successiva si applica il campionamento al 100% di tutti i siti di produzione.
5. Se il gestore dell’SMR preleva più campioni rispetto al numero minimo richiesto, il criterio per passare ad un livello più alto o più basso di campionamento si basa sull’effettivo numero di campioni, in base agli intervalli nella tabella sottostante.
6. Se il gestore dell’SMR è in grado di dimostrare l’adempimento al livello standard nei due anni precedenti all’anno di implementazione dell’SMR v6, si applica il livello ridotto.</t>
  </si>
  <si>
    <t>Numero di siti di produzione per prodotto</t>
  </si>
  <si>
    <t>Numero minimo di campioni per prodotto</t>
  </si>
  <si>
    <t>Livello ridotto</t>
  </si>
  <si>
    <t>Livello standard</t>
  </si>
  <si>
    <t>Livello rafforzato</t>
  </si>
  <si>
    <t>2-8</t>
  </si>
  <si>
    <t>2 (0, 1)*</t>
  </si>
  <si>
    <t>2 (0, 1)</t>
  </si>
  <si>
    <t>3 (0, 1)</t>
  </si>
  <si>
    <t>9-15</t>
  </si>
  <si>
    <t>5 (0, 1)</t>
  </si>
  <si>
    <t>16-25</t>
  </si>
  <si>
    <t>8 (0, 1)</t>
  </si>
  <si>
    <t>26-50</t>
  </si>
  <si>
    <t>13 (0, 1)</t>
  </si>
  <si>
    <t>51-90</t>
  </si>
  <si>
    <t>20 (0, 1)</t>
  </si>
  <si>
    <t>91-150</t>
  </si>
  <si>
    <t>32 (1, 2)</t>
  </si>
  <si>
    <t>151-280</t>
  </si>
  <si>
    <t>50 (1, 2)</t>
  </si>
  <si>
    <t>281-500</t>
  </si>
  <si>
    <t>80 (1, 2)</t>
  </si>
  <si>
    <t>501-1200</t>
  </si>
  <si>
    <t>80 (2, 3)</t>
  </si>
  <si>
    <t>125 (2, 3)</t>
  </si>
  <si>
    <t>1201-3200</t>
  </si>
  <si>
    <t>125 (3, 4)</t>
  </si>
  <si>
    <t>200 (3, 4)</t>
  </si>
  <si>
    <t>3201-10000</t>
  </si>
  <si>
    <t>200 (5, 6)</t>
  </si>
  <si>
    <t>315 (5, 6)</t>
  </si>
  <si>
    <t>10001-35000</t>
  </si>
  <si>
    <t>315 (7, 8)</t>
  </si>
  <si>
    <t>500 (8, 9)</t>
  </si>
  <si>
    <t>35001-150000</t>
  </si>
  <si>
    <t>500 (10, 11)</t>
  </si>
  <si>
    <t>800 (12, 13)</t>
  </si>
  <si>
    <t>150001-500000</t>
  </si>
  <si>
    <t>800 (14, 15)</t>
  </si>
  <si>
    <t>1250 (18, 19)</t>
  </si>
  <si>
    <t xml:space="preserve">*2 (0, 1):
Il primo numero (2) indica il numero minimo di campioni per anno o stagione.
Il secondo numero (0) indica il numero massimo di superamenti del LMR consentito per mantenere lo stesso livello di campionamento nell’anno successivo o nella stagione successiva.
Il terzo numero (1) indica il numero minimo di superamenti del LMR richiesto per applicare il livello immediatamente più alto di campionamento nell’anno successivo o nella stagione successiva. </t>
  </si>
  <si>
    <r>
      <rPr>
        <b/>
        <sz val="9"/>
        <rFont val="Arial"/>
        <family val="2"/>
      </rPr>
      <t xml:space="preserve">Esempio 1
</t>
    </r>
    <r>
      <rPr>
        <sz val="9"/>
        <rFont val="Arial"/>
        <family val="2"/>
      </rPr>
      <t xml:space="preserve">
Prodotto: mele 
Numero di siti di produzione: 610 
(500 Opzione 1 produttori individuali e 40 Opzione 1 produttori multisito per un totale di 110 siti di produzione)</t>
    </r>
  </si>
  <si>
    <t>Anno 1: livello standard
Numero di campioni: 80 (numero massimo di superamenti del LMR consentito pari a 2; a partire da 3 superamenti del LMR deve essere applicato nell’anno successivo o nella stagione successiva il livello di campionamento immediatamente più alto)
Risultato effettivo: 1 superamento del LMR</t>
  </si>
  <si>
    <t>Anno 2: livello standard
Numero di campioni: 80 (numero massimo di superamenti del LMR consentito pari a 2; a partire da 3 superamenti del LMR deve essere applicato nell’anno successivo o nella stagione successiva il livello di campionamento immediatamente più alto)
Risultato effettivo: 2 superamenti del LMR</t>
  </si>
  <si>
    <t>Anno 3: livello ridotto
Numero di campioni: 32 (numero massimo di superamenti del LMR consentito pari a 1; a partire da 2 superamenti del LMR deve essere applicato nell’anno successivo o nella stagione successiva il livello di campionamento immediatamente più alto)
Risultato effettivo: 1 superamento del LMR</t>
  </si>
  <si>
    <r>
      <rPr>
        <b/>
        <sz val="9"/>
        <rFont val="Arial"/>
        <family val="2"/>
      </rPr>
      <t>Esempio 2</t>
    </r>
    <r>
      <rPr>
        <sz val="9"/>
        <rFont val="Arial"/>
        <family val="2"/>
      </rPr>
      <t xml:space="preserve">
Prodotto: pomodori 
Numero di siti di produzione: 110 
(110 siti di produzione di membri di un’Opzione 2 gruppo di produttori)</t>
    </r>
  </si>
  <si>
    <t>Anno 1: livello ridotto
Numero effettivo di campioni: 82 (numero massimo di superamenti del LMR consentito pari a 2; a partire da 3 superamenti del LMR deve essere applicato nell’anno successivo o nella stagione successiva il livello di campionamento immediatamente più alto)
Il numero minimo di campioni è 8 ma, ad es., per ragioni di requisito del cliente, il gestore dell’SMR preleva 82 campioni.
Risultato effettivo: 1 superamento del LMR</t>
  </si>
  <si>
    <t>Anno 2: livello ridotto
Numero effettivo di campioni: 84 (numero massimo di superamenti del LMR consentito pari a 2; a partire da 3 superamenti del LMR deve essere applicato nell’anno successivo o nella stagione successiva il livello di campionamento immediatamente più alto)
Il numero minimo di campioni è 8 ma, ad es., per ragioni di requisito del cliente, il gestore dell’SMR preleva 84 campioni.
Risultato effettivo: 4 superamenti del LMR</t>
  </si>
  <si>
    <t>Anno 3: livello standard
Numero effettivo di campioni: 71 (numero massimo di superamenti del LMR consentito pari a 1; a partire da 2 superamenti del LMR deve essere applicato nell’anno successivo o nella stagione successiva il livello di campionamento immediatamente più alto)
Il numero minimo di campioni è 20 ma, ad es., per ragioni di mercato, il gestore dell’SMR preleva 71 campioni.
Risultato effettivo: 1 superamento del LMR</t>
  </si>
  <si>
    <r>
      <rPr>
        <b/>
        <sz val="9"/>
        <rFont val="Arial"/>
        <family val="2"/>
      </rPr>
      <t xml:space="preserve">Esempio 3
</t>
    </r>
    <r>
      <rPr>
        <sz val="9"/>
        <rFont val="Arial"/>
        <family val="2"/>
      </rPr>
      <t xml:space="preserve">
Prodotto: coriandolo 
Numero di siti di produzione: 4 
(1 Opzione 1 produttore multisito con 4 siti di produzione)</t>
    </r>
  </si>
  <si>
    <t>Anno 1: livello standard
Numero di campioni: 2 (0 superamenti del LMR consentiti; a partire da 1 superamento del LMR deve essere applicato nell’anno successivo o nella stagione successiva il livello di campionamento immediatamente più alto)
Risultato effettivo: 1 superamento del LMR</t>
  </si>
  <si>
    <t>Anno 2: livello rafforzato
Numero di campioni: 3 (0 superamenti del LMR consentiti; a partire da 1 superamento del LMR deve essere applicato nell’anno successivo o nella stagione successiva il livello di campionamento immediatamente più alto)
Risultato effettivo: 1 superamento del LMR</t>
  </si>
  <si>
    <t>Anno 3: Campionamento 100%
Numero di campioni: 4</t>
  </si>
  <si>
    <t>Criteri 2.5 e 2.7 - Numero minimo di campioni per frutta e verdura, colture combinabili, tè e luppolo commercializzati</t>
  </si>
  <si>
    <t>1. Se un nuovo prodotto viene aggiunto al campo di applicazione dell’SMR, nel primo anno si applica il livello standard per il numero minimo di campioni richiesto.
2. Se il numero di superamenti del LMR è maggiore del massimo consentito per mantenere il livello del campionamento, nell’anno successivo o nella stagione successiva si applica il livello di campionamento immediatamente più alto. Ad es., dal livello standard al livello rafforzato o dal livello ridotto al livello standard.
3. Se il numero di superamenti del LMR è minore del massimo consentito in due anni consecutivi, nell’anno successivo o nella stagione successiva si applica il livello di campionamento immediatamente più basso. Ad es., dal livello rafforzato al livello standard o dal livello standard al livello ridotto.
4. Se il numero di superamenti del LMR è maggiore del massimo livello rafforzato consentito, nell’anno successivo o nella stagione successiva si applica il campionamento 100% di tutti i fornitori.
5. Se il gestore dell’SMR preleva più campioni rispetto al numero minimo richiesto, il criterio per passare ad un livello più alto o più basso di campionamento si basa sul punteggio dell’effettivo numero di campioni.
6. Se il gestore dell’SMR è in grado di dimostrare l’adempimento al livello standard nei due anni precedenti all’anno di implementazione dell’SMR v6, si applica il livello ridotto.</t>
  </si>
  <si>
    <t>Tonnellate di prodotto (classificato ad alto rischio)**</t>
  </si>
  <si>
    <t>1-50</t>
  </si>
  <si>
    <t>1 (0, 1)*</t>
  </si>
  <si>
    <t>51-100</t>
  </si>
  <si>
    <t>101-1000</t>
  </si>
  <si>
    <t>1001-2500</t>
  </si>
  <si>
    <t>&gt; 2500</t>
  </si>
  <si>
    <t>Tonnellate di prodotto (non classificato ad alto rischio)</t>
  </si>
  <si>
    <t>1-100</t>
  </si>
  <si>
    <t>1 (0, 1) *</t>
  </si>
  <si>
    <t>101-2500</t>
  </si>
  <si>
    <t>4 (0, 1)</t>
  </si>
  <si>
    <t>*1 (0, 1):
Il primo numero (1) indica il numero minimo di campioni per anno o stagione.
Il secondo numero (0) indica il numero massimo di superamenti del LMR consentito per mantenere lo stesso livello di campionamento nell’anno successivo o nella stagione successiva. 
Il terzo numero (1) indica il numero minimo di superamenti del LMR richiesto per applicare il livello seguente di campionamento nell’anno successivo o nella stagione successiva.
** I prodotti ad alto rischio sono contrassegnati dalla sigla *HR nell’elenco prodotti GLOBALG.A.P.</t>
  </si>
  <si>
    <t>Informazioni generali</t>
  </si>
  <si>
    <t>Nome dell’organizzazione:</t>
  </si>
  <si>
    <t>GGN: </t>
  </si>
  <si>
    <t>Numero totale dei membri del gruppo di produttori/siti di produzione:</t>
  </si>
  <si>
    <t>Numero totale dei membri del gruppo di produttori/siti di produzione approvati internamente per GLOBALG.A.P.:</t>
  </si>
  <si>
    <t>Numero totale dei membri del gruppo di produttori/siti di produzione certificati secondo il certificato GLOBALG.A.P. più recente:</t>
  </si>
  <si>
    <t>Manipolazione del prodotto</t>
  </si>
  <si>
    <t>Sì</t>
  </si>
  <si>
    <t>No</t>
  </si>
  <si>
    <t>Giustificazione/commento</t>
  </si>
  <si>
    <t>La manipolazione del prodotto è inclusa nel campo di applicazione della certificazione GLOBALG.A.P.?</t>
  </si>
  <si>
    <t xml:space="preserve"> </t>
  </si>
  <si>
    <t>Sono presenti unità di manipolazione del prodotto centrali?</t>
  </si>
  <si>
    <t xml:space="preserve"> Quante?</t>
  </si>
  <si>
    <t>Sono presenti unità di manipolazione del prodotto nel sito di produzione o nei siti di produzione?</t>
  </si>
  <si>
    <t>Le unità di manipolazione del prodotto sono soggette ad audit mentre sono in funzione?</t>
  </si>
  <si>
    <t>Note sulla manipolazione del prodotto</t>
  </si>
  <si>
    <t>I prodotti registrati sono presenti durante questo audit interno?</t>
  </si>
  <si>
    <t>La raccolta dei prodotti è stata osservata durante questo audit interno?</t>
  </si>
  <si>
    <t>Se sì, elencare i prodotti.</t>
  </si>
  <si>
    <t>La raccolta è esclusa per qualche prodotto o per qualcuno dei membri del gruppo di produttori/siti di produzione?</t>
  </si>
  <si>
    <t>Se sì, elencare i prodotti o i membri del gruppo di produttori/siti di produzione.</t>
  </si>
  <si>
    <t>Qualcuno dei membri del gruppo di produttori ha una proprietà parallela (inclusa la tipologia precedentemente nota come produzione parallela)?</t>
  </si>
  <si>
    <t>Se sì, elencare i prodotti e i membri del gruppo di produttori.</t>
  </si>
  <si>
    <t>Il titolare del certificato (Opzione 2 gruppo di produttori/produttore multisito con SGQ) acquista prodotti derivanti da processi di produzione certificati da soggetti che non sono membri (altri produttori o commercianti)?</t>
  </si>
  <si>
    <t>Il titolare del certificato (Opzione 2 gruppo di produttori/produttore multisito con SGQ) acquista prodotti da soggetti che non sono membri (altri produttori o commercianti) con processi di produzione non certificati?</t>
  </si>
  <si>
    <t>Durata giornaliera dell’audit interno (in ore):</t>
  </si>
  <si>
    <r>
      <rPr>
        <b/>
        <sz val="9"/>
        <rFont val="Arial"/>
        <family val="2"/>
      </rPr>
      <t xml:space="preserve">Informazioni aggiuntive per le unità di manipolazione del prodotto
Acquacoltura: </t>
    </r>
    <r>
      <rPr>
        <sz val="9"/>
        <rFont val="Arial"/>
        <family val="2"/>
      </rPr>
      <t xml:space="preserve">Quando un gruppo di produttori o un produttore multisito ha una (o più) unità di manipolazione del prodotto centrali, ogni struttura deve essere sottoposta ad audit mentre è in funzione (in acquacoltura non avviene il campionamento delle unità di manipolazione del prodotto).
NOTA: Per l’acquacoltura, le operazione post-raccolta devono essere sottoposte ad audit separatamente alla sezione AQ 28 utilizzando la check-list dello standard di Sicurezza Integrata in Agricoltura (standard IFA) per l’acquacoltura.
</t>
    </r>
    <r>
      <rPr>
        <b/>
        <sz val="9"/>
        <rFont val="Arial"/>
        <family val="2"/>
      </rPr>
      <t xml:space="preserve">
Frutta e verdura: </t>
    </r>
    <r>
      <rPr>
        <sz val="9"/>
        <rFont val="Arial"/>
        <family val="2"/>
      </rPr>
      <t xml:space="preserve">In caso di audit di SGQ interno, deve essere sottoposta ad audit ogni unità di manipolazione del prodotto.
Per eseguire un audit delle unità di manipolazione del prodotto centrali, deve essere utilizzata la scheda PH di questa check-list. Per valutare l’adempimento richiesto del 95% dei P&amp;C di Requisito Minore deve essere effettuato un calcolo.
Se la manipolazione del prodotto avviene nei siti di produzione di ciascun membro del gruppo di produttori, deve essere utilizzata la check-list dello standard IFA per frutta e verdura.
Per lo standard IFA v6 GFS le unità di manipolazione del prodotto ad alto rischio, i membri del gruppo di produttori o i siti di produzione nel campo di applicazione piante non possono essere campionati e devono sempre essere sottoposti annualmente ad audit (mentre le unità di manipolazione del prodotto sono in funzione). </t>
    </r>
  </si>
  <si>
    <t>Sistema di monitoraggio dei residui (SMR)</t>
  </si>
  <si>
    <t>Il gruppo di produttori gestisce il suo SMR per i propri membri?</t>
  </si>
  <si>
    <t>Se sì, quanti membri del gruppo di produttori partecipano all’SMR?</t>
  </si>
  <si>
    <t>Nome del gruppo di produttori: </t>
  </si>
  <si>
    <t xml:space="preserve">Data: </t>
  </si>
  <si>
    <t>Firma:     </t>
  </si>
  <si>
    <t>Sezione</t>
  </si>
  <si>
    <t>Principio</t>
  </si>
  <si>
    <t>Livello</t>
  </si>
  <si>
    <t>N/A</t>
  </si>
  <si>
    <t>Giustificazione</t>
  </si>
  <si>
    <t>QMS 01 Legittimità e amministrazione</t>
  </si>
  <si>
    <t>-</t>
  </si>
  <si>
    <t/>
  </si>
  <si>
    <t xml:space="preserve">QMS 01.01 Legittimità </t>
  </si>
  <si>
    <t>QMS 01.01 a)</t>
  </si>
  <si>
    <t>Devono essere presenti documenti che dimostrino chiaramente che il richiedente è un’entità giuridica.</t>
  </si>
  <si>
    <t>Requisito Maggiore</t>
  </si>
  <si>
    <t>QMS 01.01 b)</t>
  </si>
  <si>
    <t>L’entità giuridica deve avere acquisito il diritto legale di effettuare produzione agricola e/o commercializzare prodotti agricoli e deve essere in grado di rappresentare e stipulare contratti legalmente validi con i membri del gruppo di produttori e i siti di produzione.</t>
  </si>
  <si>
    <t>QMS 01.01 c)</t>
  </si>
  <si>
    <t>L’entità giuridica deve stipulare un accordo contrattuale con FoodPLUS GmbH firmando l’accordo di sub-licenza e certificazione GLOBALG.A.P. nella sua ultima versione (disponibile sul sito web GLOBALG.A.P.(www.globalgap.org)) con un OdC approvato GLOBALG.A.P., oppure deve riconoscere esplicitamente la ricezione e l’inclusione dell’accordo di sub-licenza e certificazione GLOBALG.A.P. firmando il contratto/accordo di servizio con l’OdC, e l’OdC deve consegnare una copia dell’accordo di sub-licenza e certificazione GLOBALG.A.P. al gestore del SGQ. L’accordo di sub-licenza e certificazione GLOBALG.A.P. deve includere tutti i campi di applicazione, gli standard e i moduli aggiuntivi nel campo di applicazione della certificazione per il SGQ.</t>
  </si>
  <si>
    <t>QMS 01.01 d)</t>
  </si>
  <si>
    <t>Una singola entità giuridica può gestire un solo SGQ per paese.</t>
  </si>
  <si>
    <t>QMS 01.01 e)</t>
  </si>
  <si>
    <t>Solo un’entità giuridica che può essere certificata per Opzione 1 può unirsi a un gruppo di produttori per la certificazione dell’Opzione 2.</t>
  </si>
  <si>
    <t>QMS 01.01 f)</t>
  </si>
  <si>
    <t>Se un gruppo di produttori/produttore multisito con un SGQ si unisce ad un altro gruppo di produttori, i due sistemi di gestione della qualità devono essere accorpati in un unico sistema per essere gestiti da una nuova e unica entità giuridica che sarà titolare del certificato. Il titolare del certificato è responsabile giuridicamente dell’intera produzione registrata, inclusa la commercializzazione del prodotto sul mercato.</t>
  </si>
  <si>
    <t xml:space="preserve">QMS 01.01.01 Legittimità - Membri del gruppo di produttori di gruppi di produttori </t>
  </si>
  <si>
    <t>QMS 01.01.01 a)</t>
  </si>
  <si>
    <t>Devono essere in vigore contratti scritti tra ogni membro del gruppo di produttori e l’entità giuridica. I contratti devono includere i seguenti elementi:
• Nome del gruppo di produttori e identificativo giuridico
• Nome e identificativo giuridico del membro del gruppo di produttori
• Recapito del membro del gruppo di produttori
• Dettagli del sito di produzione individuale, inclusi i prodotti derivanti da processi di produzione certificati e non certificati (il contratto può fare riferimento al registro interno del gruppo di produttori per questa informazione)
• Dettagli riguardo all’area (piante) o alle tonnellate (acquacoltura) (il contratto può fare riferimento al registro interno del gruppo di produttori per questa informazione)
• Impegno del membro del gruppo di produttori ad adempiere ai requisiti del rispettivo standard GLOBALG.A.P.
• Accordo del membro del gruppo di produttori ad adempiere alle procedure, alle politiche e, se presenti, ai consigli tecnici documentati del gruppo di produttori
• Possibili sanzioni da applicare in caso di mancata osservanza dei requisiti GLOBALG.A.P. o di altri requisiti interni
• Firme dei membri del gruppo di produttori e dei rappresentanti del gruppo di produttori</t>
  </si>
  <si>
    <t>QMS 01.01.01 b)</t>
  </si>
  <si>
    <t>I membri registrati del gruppo di produttori devono essere giuridicamente responsabili dei rispettivi siti di produzione, sebbene rimangano assoggettati al SGQ comune del gruppo di produttori.</t>
  </si>
  <si>
    <t>QMS 01.01.01 c)</t>
  </si>
  <si>
    <t>I membri del gruppo di produttori non sono legalmente titolari del certificato. Pertanto non devono commercializzare alcun prodotto con il loro nome facendo riferimento al certificato del gruppo di produttori. Tutti i prodotti che vengono venduti senza fare riferimento al certificato dovranno essere registrati nel sistema di bilancio di massa del gruppo di produttori.</t>
  </si>
  <si>
    <t>QMS 01.01.02 Legittimità - Siti di produzione di produttori multisito con SGQ</t>
  </si>
  <si>
    <t>QMS 01.01.02 a)</t>
  </si>
  <si>
    <t>Tutti i siti di produzione dovranno essere di proprietà o in affitto e sotto il controllo diretto dell’entità giuridica.</t>
  </si>
  <si>
    <t>QMS 01.01.02 b)</t>
  </si>
  <si>
    <t>Per i siti di produzione che non sono di proprietà dell’entità giuridica, deve essere presente un documento firmato che includa una segnalazione chiara che il proprietario del sito non ha nessun tipo di responsabilità e capacità decisionale per le operazioni produttive nel sito in locazione. Devono inoltre essere in vigore contratti scritti tra ogni proprietario dei siti di produzione e l’entità giuridica che includa i seguenti elementi:
•	Nome del titolare del certificato e identificativo giuridico
•	Nome e identificativo giuridico del proprietario del sito di produzione
•	Recapito del proprietario del sito di produzione
•	Dettagli dei singoli siti di produzione
•	Firma dei rappresentanti di entrambe le parti</t>
  </si>
  <si>
    <t>QMS 01.01.02 c)</t>
  </si>
  <si>
    <t>Tutte le unità di manipolazione del prodotto devono essere identificate e registrate.</t>
  </si>
  <si>
    <t xml:space="preserve">QMS 01.02 Registro interno </t>
  </si>
  <si>
    <t>QMS 01.02 a)</t>
  </si>
  <si>
    <t>Deve essere conservato un registro interno di tutti i membri/siti che producono in conformità al rispettivo standard GLOBALG.A.P.</t>
  </si>
  <si>
    <t>QMS 01.02 b)</t>
  </si>
  <si>
    <t>Dopo che la certificazione è stata ottenuta, il gruppo di produttori può rilasciare una dichiarazione ai propri membri del gruppo di produttori per indicare che costoro sono effettivamente membri del gruppo di produttori. Per ricevere questa dichiarazione, i membri del gruppo di produttori devono essere elencati nell’allegato del certificato. La dichiarazione non sostituisce il certificato e non deve essere utilizzata in commercio o per avanzare una pretesa di certificazione. Per i requisiti minimi necessari al rilascio di questa dichiarazione, vedere l’Allegato I, “Dichiarazione di appartenenza al gruppo (opzionale)” in regolamenti generali GLOBALG.A.P. - Regole per il SGQ (opzionale).</t>
  </si>
  <si>
    <t>QMS 01.02.01 Registro interno - Produttori multisito con SGQ</t>
  </si>
  <si>
    <t>QMS 01.02.01 a)</t>
  </si>
  <si>
    <t>Il registro deve contenere almeno le seguenti informazioni per ogni sito di produzione:
(i)	Identificativo del sito di produzione
(ii)	Ubicazione del sito di produzione
(iii)	Informazioni in merito alla relazione dell’entità giuridica con il sito di produzione (proprietà, locazione, ecc.)
(iv)	Prodotti registrati 
(v)	Prodotti non inclusi per la registrazione
(vi)	Area di produzione e/o quantità per ogni prodotto registrato
(vii)	OdC (lista di tutti gli OdC se un produttore fa uso di più di un OdC, incluse informazioni riguardanti per quale prodotto o standard è utilizzato ogni OdC)
(viii)	Status del sito di produzione (status interno come risultato degli ultimi audit aziendale interno: approvato, sospeso, ecc.)
(ix)	Data degli ultimi audit aziendale interni</t>
  </si>
  <si>
    <t>QMS 01.02.01 b)</t>
  </si>
  <si>
    <t>Il registro deve anche contenere le informazioni incluse nei punti da (i) a (iv) per tutti i siti di produzione (di proprietà o in locazione) sotto la responsabilità del produttore che non sono stati registrati per la certificazione GLOBALG.A.P.</t>
  </si>
  <si>
    <t>QMS 01.02.02 Registro interno - Gruppi di produttori</t>
  </si>
  <si>
    <t>QMS 01.02.02 a)</t>
  </si>
  <si>
    <t>Il registro deve contenere almeno le seguenti informazioni per ogni membro del gruppo di produttori:
(i) Nome del membro del gruppo di produttori
(ii) Nome della persona di contatto
(iii) Recapito completo (fisico e postale)
(iv) Dati di contatto (numero di telefono e indirizzo e-mail)
(v) Altri identificativi dell’entità giuridica (P. IVA, numero identificativo, ecc.), se richiesti per il paese di produzione (vedere “requisiti GLOBALG.A.P. per i dati di registrazione”)
(vi) Prodotti registrati
(vii) Dettagli dei siti di produzione individuali e la loro ubicazione, inclusi i prodotti derivanti da processi di produzione certificati e non certificati
(viii) Area di produzione e/o quantità per ogni prodotto registrato
(ix) OdC (lista di tutti gli OdC se un produttore fa uso di più di un OdC, incluse informazioni riguardanti per quale prodotto o standard è utilizzato ogni OdC)
(x) Status del membro del gruppo di produttori (status interno come risultato degli ultimi audit aziendale interno: approvato, sospeso, ecc.)
(xi) Data degli ultimi audit aziendale interno</t>
  </si>
  <si>
    <t>QMS 01.02.02 b)</t>
  </si>
  <si>
    <t>Quei produttori che non richiedono l’inserimento nella certificazione del gruppo di produttori GLOBALG.A.P. devono essere elencati separatamente e non devono essere registrati nei sistemi informatici di GLOBALG.A.P. (a meno che non abbiano avanzato richiesta per una check-list/schema equiparabile o qualsiasi altro standard GLOBALG.A.P.).</t>
  </si>
  <si>
    <t>QMS 01.02.02 c)</t>
  </si>
  <si>
    <t>Il registro interno e la lista di produttori non inclusi nel campo di applicazione della certificazione hanno una funzione prettamente gestionale all’interno del gruppo di produttori. Il loro contenuto non deve essere divulgato, a meno che non sia necessario per chiarire questioni riguardanti, ad es., l’efficacia del SGQ del gruppo di produttori. Il registro interno e la lista di produttori non inclusi nel campo di applicazione della certificazione devono essere disponibili all’OdC durante l’audit di SGQ.</t>
  </si>
  <si>
    <t>QMS 02 Gestione e organizzazione</t>
  </si>
  <si>
    <t>QMS 02 a)</t>
  </si>
  <si>
    <t>Il SGQ deve essere solido e deve garantire che tutti i membri/siti registrati adempiano in maniera uniforme ai requisiti del rispettivo standard GLOBALG.A.P.</t>
  </si>
  <si>
    <t>QMS 02.01 Struttura</t>
  </si>
  <si>
    <t>QMS 02.01 a)</t>
  </si>
  <si>
    <t>Il richiedente deve possedere una struttura gestionale che consenta l’appropriata implementazione di un SGQ per tutti i membri/siti registrarti.</t>
  </si>
  <si>
    <t>QMS 02.01 b)</t>
  </si>
  <si>
    <t>Devono essere disponibili risorse sufficienti e appropriate (capacità tecnica e gestione formata in maniera adeguata) per assicurare efficacemente che i requisiti del rispettivo standard GLOBALG.A.P. siano rispettati da tutti i membri/siti registrati.</t>
  </si>
  <si>
    <t>QMS 02.01 c)</t>
  </si>
  <si>
    <t>La struttura organizzativa deve essere documentata e deve includere all’interno della struttura del SGQ le persone responsabili per e capaci di:
(i)	Gestire il SGQ (gestore/i del SGQ)
(ii)	Eseguire l’audit di SGQ interno e verificare gli audit aziendale interni (da parte dell’auditor/degli auditor di SGQ interni)
(iii)	Eseguire per ogni membro/sito degli audit aziendale interno (da parte dell’auditor/degli auditor aziendali interni)
(iv)	Formare gli auditor interni e i produttori
(v)	Fornire consigli tecnici al gruppo di produttori (volontario)</t>
  </si>
  <si>
    <t>QMS 02.01 d)</t>
  </si>
  <si>
    <t>La direzione deve concedere agli auditor di SGQ interni e agli auditor aziendali interni l’autorità sufficiente per prendere decisioni indipendenti e tecnicamente giustificate durante gli audit interni.</t>
  </si>
  <si>
    <t>QMS 02.02 - Competenze e formazione del personale</t>
  </si>
  <si>
    <t>QMS 02.02 a)</t>
  </si>
  <si>
    <t>I requisiti di competenza, formazione e qualifica del personale chiave (quello menzionato alla sezione QMS 02.01, “Struttura”, ma anche tutte le altre persone individuate) devono essere definiti e documentati. Tali requisiti di qualifica si applicano anche ai consulenti esterni.</t>
  </si>
  <si>
    <t>QMS 02.02 b)</t>
  </si>
  <si>
    <t>La direzione deve assicurare che tutto il personale responsabile dell’adempimento del rispettivo standard GLOBALG.A.P. sia formato in maniera adeguata e soddisfi i requisiti di competenza definiti:
(i)	Il/gli auditor interno/i del SGQ e gli auditor aziendali interni devono essere indipendenti dai membri/siti.
(ii)	La competenza dell’auditor/degli auditor di SGQ interni, dell’auditor/degli auditor aziendali interni e del gestore/dei gestori del SGQ deve essere verificata dalla direzione e riesaminata dall’OdC in base alla sezione 8 (regolamenti generali GLOBALG.A.P. - Regole per il SGQ), “Requisiti minimi di qualifica per personale chiave”.
(iii)	Gli esperti tecnici dei membri/siti devono soddisfare i requisiti descritti nei P&amp;C applicabili del rispettivo standard GLOBALG.A.P. sulla base dei consigli forniti (ad es., esperti di prodotti fitosanitari, servizi veterinari).</t>
  </si>
  <si>
    <t>QMS 02.02 c)</t>
  </si>
  <si>
    <t>Al fine di dimostrarne la competenza, devono essere conservate le registrazioni delle qualifiche e dei corsi di formazione per tutto il personale chiave coinvolto nell’adempimento dei requisiti GLOBALG.A.P. (gestori, auditor interni, ecc.).</t>
  </si>
  <si>
    <t>QMS 02.02 d)</t>
  </si>
  <si>
    <t>Nel caso vi siano più auditor di SGQ interni o aziendali interni, essi dovranno seguire un programma di formazione e valutazione per assicurare la coerenza (calibrazione) del loro approccio e dell’interpretazione del rispettivo standard GLOBALG.A.P. (ad es., per mezzo di audit in affiancamento interni documentati).</t>
  </si>
  <si>
    <t>QMS 02.02 e)</t>
  </si>
  <si>
    <t>Devono essere in vigore sistemi che dimostrino che il personale chiave sia a conoscenza degli sviluppi e delle modifiche di legge pertinenti per l’adempimento al rispettivo standard GLOBALG.A.P. Devono essere disponibili prove di frequenza e corsi di aggiornamento annuali per il personale chiave come definito sopra, incluso, se applicabile, l’adempimento normativo.</t>
  </si>
  <si>
    <t>QMS 03 Controllo documentale</t>
  </si>
  <si>
    <t>QMS 03 a)</t>
  </si>
  <si>
    <t>Tutta la documentazione attinente all’implementazione del SGQ per l’adempimento a GLOBALG.A.P. deve essere adeguatamente controllata. Tale documentazione deve includere, a titolo esemplificativo ma non esaustivo:
(i)	Il manuale qualità
(ii)	Procedure operative GLOBALG.A.P.
(iii)	Istruzioni e politiche di lavoro
(iv)	Moduli di registrazione
(v)	Rispettivi standard esterni (ad es., documenti normativi GLOBALG.A.P. in vigore)</t>
  </si>
  <si>
    <t>QMS 03 b)</t>
  </si>
  <si>
    <t>La documentazione deve essere descritta accuratamente al fine di dimostrare l’adempimento ai requisiti del rispettivo standard GLOBALG.A.P.</t>
  </si>
  <si>
    <t>QMS 03 c)</t>
  </si>
  <si>
    <t>La documentazione rilevante deve essere accessibile al personale addetto e ai membri del gruppo di produttori.</t>
  </si>
  <si>
    <t>QMS 03 d)</t>
  </si>
  <si>
    <t>Il contenuto del manuale qualità deve essere revisionato regolarmente al fine di assicurare che continui a soddisfare i requisiti del rispettivo standard GLOBALG.A.P. e i requisiti interni definiti dal SGQ. Ogni modifica pertinente dello standard GLOBALG.A.P. applicabile o dei documenti normativi e obbligatori pubblicati che sono entrati in vigore deve essere inserita nel manuale qualità entro il periodo stabilito dal segretariato GLOBALG.A.P.</t>
  </si>
  <si>
    <t>QMS 03.01 Requisiti di controllo documentale</t>
  </si>
  <si>
    <t>QMS 03.01 a)</t>
  </si>
  <si>
    <t>È necessaria l’esistenza di una procedura scritta che definisca le modalità di controllo documentale.</t>
  </si>
  <si>
    <t>QMS 03.01 b)</t>
  </si>
  <si>
    <t>Tutta la documentazione deve essere revisionata e approvata da personale autorizzato prima della pubblicazione e distribuzione.</t>
  </si>
  <si>
    <t>QMS 03.01 c)</t>
  </si>
  <si>
    <t>Tutti i documenti controllati devono essere contrassegnati con un numero di pubblicazione, una data di pubblicazione/revisione e numeri di pagina appropriati.</t>
  </si>
  <si>
    <t>QMS 03.01 d)</t>
  </si>
  <si>
    <t>Eventuali modifiche apportate a tali documenti devono essere riesaminate e approvate da personale autorizzato prima della loro distribuzione. Ove possibile, sarà necessario fornire spiegazioni sulla ragione e la natura delle modifiche.</t>
  </si>
  <si>
    <t>QMS 03.01 e)</t>
  </si>
  <si>
    <t>Una copia di tutti i relativi documenti deve essere disponibile in ogni sede dove sarà controllato il SGQ.</t>
  </si>
  <si>
    <t>QMS 03.01 f)</t>
  </si>
  <si>
    <t>È necessaria la presenza di un sistema che garantisca la revisione della documentazione e l’annullamento effettivo di documenti obsoleti dopo che sono stati pubblicati nuovi documenti.</t>
  </si>
  <si>
    <t>QMS 03.02 Registrazioni</t>
  </si>
  <si>
    <t>QMS 03.02 a)</t>
  </si>
  <si>
    <t>È necessaria la presenza di registrazioni al fine di dimostrare l’efficacia del controllo e l’implementazione del SGQ (inclusi i requisiti, le politiche e le procedure del manuale qualità e di altra documentazione rilevante del SGQ) e l’adempimento ai requisiti del rispettivo standard GLOBALG.A.P.</t>
  </si>
  <si>
    <t>QMS 03.02 b)</t>
  </si>
  <si>
    <t>Le registrazioni devono essere conservate per almeno due anni.</t>
  </si>
  <si>
    <t>QMS 03.02 c)</t>
  </si>
  <si>
    <t>Le registrazioni devono essere in copia originale, leggibili, archiviate in modo appropriato e conservate in maniera idonea e, su richiesta, devono essere accessibili per gli audit.</t>
  </si>
  <si>
    <t>QMS 03.02 d)</t>
  </si>
  <si>
    <t>Sono valide anche le registrazioni archiviate online o elettronicamente. Qualora sia richiesta una firma, questa può essere una password o una firma elettronica, purché sia garantito il riferimento univoco e l’autorizzazione del firmatario. Quando è necessaria la firma di un responsabile, costui deve essere presente. Le registrazioni elettroniche devono essere disponibili durante gli audit. Copie di sicurezza (back-up) devono essere sempre disponibili.</t>
  </si>
  <si>
    <t>QMS 04 Trattamento del reclamo</t>
  </si>
  <si>
    <t>QMS 04 a)</t>
  </si>
  <si>
    <t>Il richiedente deve disporre di un sistema efficace di gestione dei reclami dei clienti e la relativa parte del sistema reclami deve essere disponibile ai membri del gruppo di produttori.</t>
  </si>
  <si>
    <t>QMS 04 b)</t>
  </si>
  <si>
    <t>È necessaria la presenza di una procedura documentata che descriva il modo in cui i reclami vengono ricevuti, registrati, identificati, esaminati, seguiti e revisionati.</t>
  </si>
  <si>
    <t>QMS 04 c)</t>
  </si>
  <si>
    <t xml:space="preserve">La procedura deve essere a disposizione dei clienti su richiesta. </t>
  </si>
  <si>
    <t>QMS 04 d)</t>
  </si>
  <si>
    <t>La procedura deve coprire sia i reclami contro il titolare del certificato, sia i reclami contro i membri/siti individuali.</t>
  </si>
  <si>
    <t>QMS 04 e)</t>
  </si>
  <si>
    <t>Se il titolare del certificato o il membro del gruppo di produttori è oggetto di un reclamo inerente a sicurezza degli alimenti (ad es., potenzialmente coinvolto in un focolaio di malattie di origine alimentare), benessere integrale dei lavoratori, tutela dell’ambiente o benessere animale, o è coinvolto in un processo giudiziario o è stato giudicato responsabile da un tribunale dell’infrazione del diritto nazionale o internazionale, e tali azioni possono mettere a repentaglio la reputazione e la credibilità di FoodPLUS GmbH e/o dello standard GLOBALG.A.P., il titolare del certificato deve informare l’OdC entro 24 ore.</t>
  </si>
  <si>
    <t>QMS 05 Audit interni</t>
  </si>
  <si>
    <t>QMS 05 a)</t>
  </si>
  <si>
    <t>Il richiedente deve effettuare un audit di SGQ interno e audit aziendale interni di tutti i membri/siti e unità di manipolazione del prodotto, riguardanti tutti i prodotti e i processi del campo di applicazione della certificazione, per verificare e assicurare l’adempimento con i requisiti della certificazione.</t>
  </si>
  <si>
    <t>QMS 05 b)</t>
  </si>
  <si>
    <t>Gli audit interni (SGQ, unità di manipolazione del prodotto e membri/siti) devono essere effettuati dall’auditor/dagli auditor interni, antecedentemente al primo audit realizzato dall’OdC e in seguito una volta l’anno.</t>
  </si>
  <si>
    <t>QMS 05.01 Audit di SGQ interni</t>
  </si>
  <si>
    <t>QMS 05.01 a)</t>
  </si>
  <si>
    <t>I requisiti del SGQ GLOBALG.A.P. devono essere sottoposti a audit almeno una volta all’anno.</t>
  </si>
  <si>
    <t>QMS 05.01 b)</t>
  </si>
  <si>
    <t>Gli auditor di SGQ interni devono adempiere ai requisiti previsti nella sezione 8 (regolamenti generali GLOBALG.A.P. - Regole per il SGQ), “Requisiti minimi di qualifica per personale chiave”</t>
  </si>
  <si>
    <t>QMS 05.01 c)</t>
  </si>
  <si>
    <t>Se l’auditor di SGQ interno non possiede la formazione necessaria relativa agli aspetti di sicurezza degli alimenti e/o alle buone pratiche agricole, ma possiede solo una formazione/esperienza riguardo al SGQ, un’altra persona in possesso di queste qualifiche (e individuata nel SGQ) deve fare parte del team dell’audit interno al fine di eseguire gli audit interni dell’unità di manipolazione del prodotto e l’approvazione degli audit aziendale interni. Le persone che non possiedono qualifiche relative alla sicurezza degli alimenti e alle buone pratiche agricole non possono eseguire audit aziendale interni.</t>
  </si>
  <si>
    <t>QMS 05.01 d)</t>
  </si>
  <si>
    <t>Gli auditor di SGQ interni devono essere indipendenti dall’area sottoposta ad audit.</t>
  </si>
  <si>
    <t>QMS 05.01 e)</t>
  </si>
  <si>
    <t>La stessa persona che ha inizialmente sviluppato il SGQ può effettuare l’audit di SGQ interno richiesto. Tuttavia, alla persona responsabile dell’implementazione quotidiana del SGQ non è consentito eseguire audit di SGQ interni.</t>
  </si>
  <si>
    <t>QMS 05.01 f)</t>
  </si>
  <si>
    <t>Devono essere conservate e disponibili le registrazioni relative all’audit di SGQ interno, ai risultati dell’audit interno e al follow-up delle azioni correttive risultanti dall’audit/dagli audit di SGQ interni.</t>
  </si>
  <si>
    <t>QMS 05.01 g)</t>
  </si>
  <si>
    <t>La check-list compilata del SGQ (inclusi i requisiti dell’unità centrale di manipolazione del prodotto, dove applicabile) deve includere commenti per ogni requisito del SGQ e deve essere disponibile presso il sito a scopo di revisione da parte dell’auditor dell’OdC durante l’audit realizzato dall’OdC.</t>
  </si>
  <si>
    <t>QMS 05.01 h)</t>
  </si>
  <si>
    <t>La check-list del SGQ deve includere il nome e la firma del rappresentante del SGQ sottoposto ad audit, nonché il nome e la firma dell’auditor di SGQ interno.</t>
  </si>
  <si>
    <t>QMS 05.01 i)</t>
  </si>
  <si>
    <t>Laddove l’audit di SGQ interno non viene effettuato in 1 giorno, ma regolarmente per un periodo di 12 mesi, deve essere disposto un programma predefinito.</t>
  </si>
  <si>
    <t>QMS 05.01 j)</t>
  </si>
  <si>
    <t>Gli audit di SGQ interni devono basarsi sui requisiti del SGQ GLOBALG.A.P.</t>
  </si>
  <si>
    <t xml:space="preserve">QMS 05.02 Audit interni di membri/siti </t>
  </si>
  <si>
    <t>QMS 05.02 a)</t>
  </si>
  <si>
    <t>Gli audit aziendale interni verso tutti i rispettivi P&amp;C GLOBALG.A.P. devono essere effettuati presso ogni membro/sito registrato (inclusi i corrispondenti siti di produzione e unità di manipolazione del prodotto) almeno una volta all’anno. Le registrazioni relative alla produzione dell’azienda/sito (ad es., registrazioni dell’applicazione di medicine/prodotti fitosanitari (PF)) devono essere presenti e sottoposte ad audit nell’azienda e sottoposte a controlli incrociati con la situazione dell’azienda (ad es., prodotti, interviste, magazzini).</t>
  </si>
  <si>
    <t>QMS 05.02 b)</t>
  </si>
  <si>
    <t>La tempistica degli audit aziendale interni deve seguire le regole definite nei regolamenti generali GLOBALG.A.P. e le regole specifiche per il campo di applicazione.</t>
  </si>
  <si>
    <t>QMS 05.02 c)</t>
  </si>
  <si>
    <t>Gli auditor aziendali interni devono adempiere ai requisiti previsti nella sezione 8 (regolamenti generali GLOBALG.A.P. - Regole per il SGQ), “Requisiti minimi di qualifica per personale chiave”.</t>
  </si>
  <si>
    <t>QMS 05.02 d)</t>
  </si>
  <si>
    <t>Gli auditor aziendali interni delle devono essere indipendenti dall’area sottoposta ad audit, pertanto devono essere assegnati attraverso il SGQ. Gli auditor aziendali interni non possono sottoporre ad audit il proprio lavoro quotidiano.</t>
  </si>
  <si>
    <t>QMS 05.02 e)</t>
  </si>
  <si>
    <t>I nuovi membri/siti devono sempre essere sottoposti ad audit interni e approvati prima di essere ammessi nel registro interno del SGQ (vedere sezione QMS 01.02.01, “Registro interno - Produttori multisito con SGQ”).</t>
  </si>
  <si>
    <t>QMS 05.02 f)</t>
  </si>
  <si>
    <t>I report e le note originali degli audit aziendale interni devono essere conservati e disponibili per l’audit realizzato dall’OdC.</t>
  </si>
  <si>
    <t>QMS 05.02 g)</t>
  </si>
  <si>
    <t>I report degli audit aziendale interni devono contenere le seguenti informazioni:
(i)	Identificativo del membro o dei membri registrati/del sito o dei siti registrati
(ii)	Firma del membro e/o della persona registrata responsabile per il sito di produzione
(iii)	Data
(iv)	Nome e firma dell’auditor aziendale interno
(v)	Prodotti registrati
(vi)	Risultati degli audit aziendale interni contro ciascuno dei P&amp;C GLOBALG.A.P.
(vii)	Commenti sui P&amp;C. A meno che il segretariato GLOBALG.A.P. non pubblichi un documento separato volto a predeterminare quali P&amp;C devono essere commentati, la check-list deve includere dettagli nella sezione dei commenti per i P&amp;C Requisito Maggiore che sono risultati adempiuti e per i P&amp;C Requisito Maggiore e Requisito Minore che sono risultati inadempiuti e/o non applicabili. Ciò è necessario affinché il percorso di audit possa essere revisionato in seguito. Le Raccomandazioni non necessitano di commenti.
(viii)	Dettagli riguardo a eventuali inadempienze riscontrate e termine stabilito per l’implementazione di azioni correttive
(ix)	Risultati degli audit aziendale interni con calcolo di adempimento
(x)	Durata degli audit aziendale interni (registrazione del tempo di inizio e fine)
(xi)	Nome dell’auditor di SGQ interno che ha approvato il report dell’audit. È inoltre possibile ogni altra prova di revisione e approvazione.</t>
  </si>
  <si>
    <t>QMS 05.02 h)</t>
  </si>
  <si>
    <t>L’auditor di SGQ interno (o il team dell’audit interno; vedere sezione QMS 05.01 c)) deve revisionare e decidere, sulla base dei report presentati degli audit aziendale interni, se il membro/sito è adempiente ai requisiti GLOBALG.A.P.</t>
  </si>
  <si>
    <t>QMS 05.02 i)</t>
  </si>
  <si>
    <t>Se vi è esclusivamente un unico auditor di SGQ interno che esegue gli audit aziendale interni, il gestore del SGQ deve approvare gli audit aziendale interni.</t>
  </si>
  <si>
    <t>QMS 05.02 j)</t>
  </si>
  <si>
    <t>Laddove gli audit interni vengono effettuati regolarmente per un periodo di 12 mesi, deve essere disposto un programma predefinito. Tale procedura non è applicabile per gli audit di certificazione iniziale.</t>
  </si>
  <si>
    <t>QMS 05.03 Inadempienze, azioni correttive e sanzioni</t>
  </si>
  <si>
    <t>QMS 05.03 a)</t>
  </si>
  <si>
    <t>È necessaria la presenza di una procedura documentata per trattare le inadempienze e le azioni correttive che potrebbero risultare da audit interni o realizzato dall’OdC, reclami di clienti o un errore del SGQ. Questa procedura deve descrivere come identificare e valutare non conformità e inadempienze rilevati ai livelli del SGQ, unità di manipolazione del prodotto e membro/sito.</t>
  </si>
  <si>
    <t>QMS 05.03 b)</t>
  </si>
  <si>
    <t>Le azioni correttive a seguito di inadempienze devono essere valutate e deve essere definito un calendario d’intervento.</t>
  </si>
  <si>
    <t>QMS 05.03 c)</t>
  </si>
  <si>
    <t>Deve essere chiaramente definita la responsabilità per implementare e risolvere le azioni correttive.</t>
  </si>
  <si>
    <t>QMS 05.03 d)</t>
  </si>
  <si>
    <t>Deve essere applicato a tutti i membri/siti un sistema di sanzioni che soddisfi i requisiti previsti nella sezione 7.4.3 dei regolamenti generali GLOBALG.A.P., regole per il SGQ. Tutte le sanzioni interne devono essere decise dal SGQ.</t>
  </si>
  <si>
    <t>QMS 05.03 e)</t>
  </si>
  <si>
    <t>Un prodotto non può essere sospeso parzialmente per un membro/sito (ciò significa che deve essere sospeso l’intero prodotto).</t>
  </si>
  <si>
    <t>QMS 05.03 f)</t>
  </si>
  <si>
    <t>Devono essere disposti meccanismi per informare tempestivamente l’OdC approvato GLOBALG.A.P. in merito a sospensioni o annullamenti di membri/siti registrati.</t>
  </si>
  <si>
    <t>QMS 05.03 g)</t>
  </si>
  <si>
    <t>Devono essere conservate le registrazioni di tutte le sanzioni, incluse le prove delle relative azioni correttive e dei processi decisionali.</t>
  </si>
  <si>
    <t>QMS 05.03 h)</t>
  </si>
  <si>
    <t>I membri del gruppo di produttori non possono cambiare gruppo di produttori finché la non conformità causa di una determinata sanzione non viene rimossa in maniera adeguata.</t>
  </si>
  <si>
    <t>QMS 05.03 i)</t>
  </si>
  <si>
    <t>I gruppi di produttori possono revocare in autonomia le sospensioni del prodotto e le auto-sospensioni emesse nei confronti dei loro membri del gruppo di produttori approvati.</t>
  </si>
  <si>
    <t>QMS 06 Tracciabilità e isolamento del prodotto</t>
  </si>
  <si>
    <t>QMS 06 a)</t>
  </si>
  <si>
    <t>È necessaria la presenza di una procedura documentata relativa all’identificazione dei prodotti registrati, che permetta la tracciabilità di tutti i prodotti (sia conformi che non conformi) ai relativi membri/siti.</t>
  </si>
  <si>
    <t>QMS 06 b)</t>
  </si>
  <si>
    <t>Almeno con cadenza annuale deve essere eseguito un test del bilancio di massa per ogni prodotto registrato, al fine di dimostrare l’adempimento all’interno dell’entità giuridica del titolare del certificato.</t>
  </si>
  <si>
    <t>QMS 06 c)</t>
  </si>
  <si>
    <t>I prodotti che soddisfano i requisiti del rispettivo standard GLOBALG.A.P. e che sono commercializzati come tali devono essere trattati in modo da non poter essere confusi con prodotti che non soddisfano i requisiti del rispettivo standard GLOBALG.A.P. È necessario che venga attuato un sistema efficace per garantire l’isolamento dei prodotti derivanti da processi di produzione certificati e non certificati. Questo può essere fatto attraverso procedure di identificazione fisica o di manipolazione dei prodotti, comprese le registrazioni pertinenti.</t>
  </si>
  <si>
    <t>QMS 06 d)</t>
  </si>
  <si>
    <t>È necessario che vengano attuati sistemi e procedure per prevenire qualsiasi errore nell’etichettatura di prodotti derivanti da processi di produzione certificati e non certificati GLOBALG.A.P. I prodotti conformi che rientrano nell’unità/nelle unità di manipolazione del prodotto (sia dai membri/siti, sia da fonti esterne) devono essere immediatamente identificati con un codice identificativo GLOBALG.A.P. (ad es., GGN) o con qualsiasi altro riferimento chiaramente spiegato nelle procedure del SGQ, che fornisce un riferimento univoco al proprio status della certificazione al fine di garantire l’isolamento adeguato durante i processi di manipolazione. Tale riferimento dovrà essere utilizzato sull’unità più piccola identificata singolarmente.</t>
  </si>
  <si>
    <t>QMS 06 e)</t>
  </si>
  <si>
    <t>Se il titolare del certificato desidera etichettare i propri prodotti con un codice identificativo GLOBALG.A.P. (ad es., GGN), può utilizzare il codice identificativo del titolare del certificato (gruppo di produttori/produttore multisito), il codice identificativo del membro del gruppo di produttori che ha coltivato il prodotto, o entrambi i codici. Se i membri del gruppo di produttori confezionano e etichettano il prodotto, il gruppo di produttori può richiedere a tali membri di includere il codice identificativo del gruppo di produttori (ad es., GGN del gruppo di produttori) con o senza il codice identificativo del membro del gruppo di produttori. Nel caso di produttori multisito con SGQ, deve essere presente il codice del titolare del certificato. Il codice identificativo deve essere utilizzato sull’unità più piccola imballata singolarmente, indipendentemente dal fatto che tale confezione sia destinata o meno al consumatore finale. Il codice identificativo GLOBALG.A.P. non deve essere utilizzato per etichettare i prodotti derivanti da processi di produzione non certificati.</t>
  </si>
  <si>
    <t>QMS 06 f)</t>
  </si>
  <si>
    <t>Se il prodotto è certificato, il produttore individuale/gruppo di produttori registrato per la proprietà parallela deve identificare tutti i prodotti finali pronti alla vendita (dal livello aziendale o dopo la manipolazione del prodotto) con il codice identificativo GLOBALG.A.P. del produttore individuale/gruppo di produttori. Il codice identificativo GLOBALG.A.P. non deve essere utilizzato per etichettare i prodotti non certificati. 
In caso di produttori multisito con SGQ e gruppi di produttori, il SGQ deve garantire l’utilizzo corretto del codice identificativo GLOBALG.A.P. 
Tutti i prodotti devono essere tracciabili fino ai rispettivi siti di produzione/unità di manipolazione del prodotto, e i prodotti certificati e non certificati devono essere completamente separati in ogni momento. Il produttore individuale/gruppo di produttori deve essere in grado di dimostrare che il proprio sistema di tracciabilità e registrazione garantisca la completa tracciabilità e il totale isolamento. 
Possedere allo stesso tempo una certificazione IFA v6 Smart e IFA v6 GFS non è considerato proprietà parallela. Tuttavia, qualora vi sia la necessità di identificare e isolare il prodotto certificato in base alle versioni IFA v6 Smart e IFA v6 GFS, il produttore individuale/gruppo di produttori deve utilizzare il codice identificativo GLOBALG.A.P. per lo standard IFA v6 Smart (ad es., GGN_1234567890123) e il codice identificativo GLOBALG.A.P. con estensione GFS per lo standard IFA v6 GFS (ad es., GGN_1234567890123_GFS).
Nota: Per i requisiti sulla proprietà parallela, inclusa l’etichettatura del prodotto, vedere “Regolamenti generali GLOBALG.A.P. - Regole per la proprietà parallela”.</t>
  </si>
  <si>
    <t>QMS 06 g)</t>
  </si>
  <si>
    <t>È necessaria la presenza di un controllo finale dei documenti per garantire la corretta spedizione dei prodotti derivanti da processi di produzione certificati e non certificati.</t>
  </si>
  <si>
    <t>QMS 06 h)</t>
  </si>
  <si>
    <t>Tutta la documentazione delle transazioni (fatture di vendita, altri documenti relativi alle vendite, documentazione relativa all’invio dei prodotti, ecc.) attinente alle vendite di prodotti derivanti da processi di produzione certificati deve includere il codice identificativo GLOBALG.A.P. del titolare del certificato e deve contenere un riferimento allo status della certificazione GLOBALG.A.P. Ciò non è obbligatorio nella documentazione interna. È sufficiente un’identificazione positiva (ad es.: “&lt;nome del prodotto&gt; certificato GLOBALG.A.P._GGN”). L’indicazione dello status della certificazione è obbligatoria, indipendentemente dal fatto che il prodotto certificato (ad es., prodotto derivante da un processo di produzione certificato) sia venduto come tale o meno. Questa condizione, tuttavia, non può essere controllata durante l’audit iniziale realizzato dall’OdC, poiché il gruppo di produttori/produttore multisito non è ancora certificato e non può fare riferimento allo status della certificazione GLOBALG.A.P. antecedentemente alla prima decisione positiva sulla certificazione.</t>
  </si>
  <si>
    <t>QMS 06 i)</t>
  </si>
  <si>
    <t>Devono essere predisposte, documentate e mantenute, in maniera appropriata rispetto alle dimensioni delle operazioni, procedure per l’identificazione delle quantità di prodotti derivanti da processi di produzione certificati e non certificati da membri/siti o acquistati da fonti diverse (ad es., altri produttori o commercianti). Le registrazioni devono includere:
(i)	Descrizione dei prodotti
(ii)	Status della certificazione GLOBALG.A.P.
(iii)	Quantità di prodotto o di prodotti in entrata/acquistati
(iv)	Lista dei fornitori approvati e dettagli sui fornitori
(v)	Copia dei certificati GLOBALG.A.P., in caso di prodotti derivanti da processi di produzione certificati
(vi)	Dati/codici di tracciabilità relativi ai prodotti entranti/acquistati
(vii)	Ordini di acquisto/fatture ricevuti dal titolare del certificato</t>
  </si>
  <si>
    <t>QMS 06 j)</t>
  </si>
  <si>
    <t>I dettagli delle vendite dei prodotti derivanti da processi di produzione certificati e non certificati devono essere registrati, con particolare attenzione alle quantità consegnate/vendute come derivanti da processi di produzione certificati.</t>
  </si>
  <si>
    <t>QMS 06 k)</t>
  </si>
  <si>
    <t>Le quantità (comprese le informazioni sui volumi o sul peso) di prodotti in entrata, in uscita e in magazzino (incluso lo status della certificazione, sia che derivino da processi di produzione certificati che non certificati) devono essere registrate ed è necessario conservarne un riepilogo in modo da facilitare il processo di verifica del bilancio di massa. I documenti devono dimostrare il bilancio coerente tra entrate e uscite certificate e non certificate. La frequenza della verifica del bilancio di massa deve essere definita e appropriata alla dimensione dell’operato, ma deve essere effettuata almeno annualmente per ogni prodotto. I documenti per dimostrare il bilancio di massa devono essere chiaramente identificati. Durante l’audit iniziale realizzato dall’OdC, il sistema deve essere pronto, nonostante non vi siano ancora registrazioni disponibili, dal momento che il processo non è ancora stato certificato.</t>
  </si>
  <si>
    <t>QMS 06 l)</t>
  </si>
  <si>
    <t>Le unità di manipolazione del prodotto incluse nel campo di applicazione della certificazione devono attuare procedure che consentano di identificare e tracciare i prodotti registrati dal momento della ricezione attraverso la manipolazione, lo stoccaggio e la spedizione.</t>
  </si>
  <si>
    <t>QMS 06 m)</t>
  </si>
  <si>
    <t>I report di conversione devono essere calcolati e disponibili per ogni processo di manipolazione. Tutte le quantità di scarti di prodotto generati devono essere registrate. Le perdite causate da manipolazione, cernita, classificazione e altro devono essere calcolate e le registrazioni delle perdite devono essere disponibili per ogni processo di manipolazione nel quale si verificano perdite. Le perdite possono essere stimate, ma devono essere giustificabili e supportate da registrazioni. È necessario comparare una valida registrazione stimata della quantità o del volume del prodotto raccolto/macellato/processato con le registrazioni del quantitativo di prodotto venduto.</t>
  </si>
  <si>
    <t>QMS 06 n)</t>
  </si>
  <si>
    <t>Questa sezione deve essere sottoposta ad audit sia internamente che dall’OdC anche a livello delle unità di manipolazione del prodotto mentre queste sono in funzione.</t>
  </si>
  <si>
    <t>QMS 07 Ritiro del prodotto</t>
  </si>
  <si>
    <t>QMS 07 a)</t>
  </si>
  <si>
    <t>È necessario che siano in vigore procedure documentate per gestire in maniera efficace il ritiro di prodotti registrati.</t>
  </si>
  <si>
    <t>QMS 07 b)</t>
  </si>
  <si>
    <t>Le procedure devono individuare i casi che potrebbero determinare un ritiro, le persone dotate di responsabilità decisionale relativa a un eventuale ritiro del prodotto, il meccanismo di comunicazione nei confronti di clienti e dell’OdC approvato GLOBALG.A.P. e, infine, i metodi per fare il confronto delle scorte.</t>
  </si>
  <si>
    <t>QMS 07 c)</t>
  </si>
  <si>
    <t>La procedura dovrà essere attuabile in qualsiasi momento.</t>
  </si>
  <si>
    <t>QMS 07 d)</t>
  </si>
  <si>
    <t>La procedura dovrà essere testata in maniera appropriata almeno una volta l’anno, al fine di assicurarne l’efficacia. Le registrazioni del test devono essere conservate. Se negli ultimi 12 mesi si è verificato un effettivo ritiro, può essere considerato come test annuale.</t>
  </si>
  <si>
    <t>QMS 08 Attività affidate a terzi</t>
  </si>
  <si>
    <t>QMS 08 a)</t>
  </si>
  <si>
    <t>Quando vi sono attività affidate a terze parti, devono essere presenti procedure che assicurino che tali attività siano eseguite in conformità con i requisiti del rispettivo standard GLOBALG.A.P.</t>
  </si>
  <si>
    <t>QMS 08 b)</t>
  </si>
  <si>
    <t>È necessario conservare le registrazioni per dimostrare che è stata valutata la competenza di tutti i subappaltatori e che essa soddisfa i requisiti del rispettivo standard GLOBALG.A.P.</t>
  </si>
  <si>
    <t>QMS 08 c)</t>
  </si>
  <si>
    <t>I subappaltatori devono lavorare in conformità con le procedure rilevanti del SGQ e ciò deve essere specificato a livello di accordi o contratti di servizio.</t>
  </si>
  <si>
    <t>QMS 08 d)</t>
  </si>
  <si>
    <t>Se l’unità di manipolazione del prodotto è subappaltata e possiede già una certificazione post-agricola sulla sicurezza degli alimenti riconosciuta dall’Iniziativa per la sicurezza alimentare globale (GFSI) per il campo di applicazione del BIII (www.mygfsi.com), l’auditor di SGQ interno deve sottoporre ad audit quanto meno l’isolamento e la tracciabilità, così come i trattamenti post-raccolta, se applicabili. L’auditor di SGQ interno, in caso di dubbio, può nuovamente sottoporre ad audit tutti gli altri P&amp;C applicabili. Se l’unità di manipolazione del prodotto subappaltata è inclusa in un’altra certificazione GLOBALG.A.P. (ad es.,standard IFA, CoC, PHA) il SGQ può accettare questo certificato o può scegliere di eseguire il proprio audit interno dell’unità di manipolazione del prodotto.</t>
  </si>
  <si>
    <t>QMS 09 Registrazione di ulteriori membri/siti nel certificato</t>
  </si>
  <si>
    <t>QMS 09 a)</t>
  </si>
  <si>
    <t>È possibile aggiungere nuovi siti e membri a un certificato valido (sono soddisfatte le procedure interne di approvazione previste). Il titolare del certificato è responsabile di aggiornare tempestivamente l’OdC su ogni aggiunta o ritiro di membri/siti nella/dalla lista dei membri/siti approvati.</t>
  </si>
  <si>
    <t>QMS 09 b)</t>
  </si>
  <si>
    <t>Nell’elenco approvato può essere aggiunto ogni anno fino al 10% di nuovi membri/siti, registrando i membri o siti senza che questo comporti necessariamente un’altra verifica da parte dell’OdC.</t>
  </si>
  <si>
    <t>QMS 09 c)</t>
  </si>
  <si>
    <t>Se il numero di membri/siti approvati in un anno supera il 10%, saranno richiesti ulteriori audit aziendale realizzato dall’OdC per i membri/siti aggiunti di recente e prima di poter aggiungere ulteriori membri/siti al certificato sarà necessario effettuare un audit almeno per la parte rilevante del SGQ. La parte rilevante del SGQ è la procedura di approvazione interna: audit aziendale interni, revisione dei report degli audit aziendale interni, inclusione di un nuovo membro/sito nel registro interno del SGQ con lo status “approvato”.</t>
  </si>
  <si>
    <t>QMS 09 d)</t>
  </si>
  <si>
    <t>Indipendentemente dalla percentuale con cui il numero di membri/siti approvati aumenta in un anno, le aziende aggiunte di recente dovrebbero incrementare l’area di produzione o la quantità prodotta (in caso di acquacoltura) dei prodotti precedentemente registrati di più del 10% in un anno, o se un cambiamento nei membri/siti supera il 10%, prima di poter aggiungere ulteriori membri/siti al certificato è necessario effettuare ulteriori audit realizzato dall’OdC dei membri/siti aggiunti di recente ed effettuare un audit almeno per la parte rilevante del SGQ.</t>
  </si>
  <si>
    <t>QMS 09 e)</t>
  </si>
  <si>
    <t>In c) e d) il campione minimo di membri/siti da sottoporre a un audit dell’OdC è la radice quadrata del numero di membri/siti.</t>
  </si>
  <si>
    <t>QMS 09 f)</t>
  </si>
  <si>
    <t>Indipendentemente dal numero di membri/siti e dall’incremento nella quantità, se un nuovo prodotto deve essere aggiunto al certificato tra gli audit di controllo realizzato dall’OdC e gli audit di certificazione,deve essere effettuato un audit dell’OdC della radice quadrata dei membri/siti che coltivano il nuovo prodotto.</t>
  </si>
  <si>
    <t>QMS 10 Uso del marchio</t>
  </si>
  <si>
    <t>QMS 10 a)</t>
  </si>
  <si>
    <t xml:space="preserve">Il gruppo di produttori/produttore multisito deve utilizzare la denominazione GLOBALG.A.P. in base alle regole previste in “Uso dei marchi commerciali GLOBALG.A.P.: Politica e linee guida”. </t>
  </si>
  <si>
    <t>QMS 11 Requisiti minimi di qualifica per il personale chiave</t>
  </si>
  <si>
    <t>NOTA: La qualifica degli auditor interni deve essere valutata ogni danno dagli OdC.</t>
  </si>
  <si>
    <t>QMS 11.1 Mansioni principali - Gestore del SGQ</t>
  </si>
  <si>
    <t>QMS 11.1 a)</t>
  </si>
  <si>
    <t>Il gestore del SGQ deve gestire l’organizzazione del SGQ al fine di garantire l’adempimento di tutti i membri/siti registrati e delle unità di manipolazione del prodotto. Ciò include, per esempio, lo sviluppo e il controllo della documentazione del SGQ, la gestione di un registro interno, la ricezione di audit di SGQ (sia interni che realizzato dall’OdC) e l’implementazione delle azioni correttive necessarie.</t>
  </si>
  <si>
    <t>QMS 11.1 b)</t>
  </si>
  <si>
    <t>Il gestore del SGQ deve eseguire gli audit aziendale interni (presso i membri/siti) per valutare l’adempimento con i requisiti della certificazione.</t>
  </si>
  <si>
    <t>QMS 11.1 c)</t>
  </si>
  <si>
    <t>Il gestore del SGQ deve redigere report tempestivi e accurati su tali audit aziendale interni.</t>
  </si>
  <si>
    <t>QMS 11.1 d)</t>
  </si>
  <si>
    <t>Tuttavia, il gestore del SGQ non deve eseguire audit di SGQ interni.</t>
  </si>
  <si>
    <t>QMS 11.1 e)</t>
  </si>
  <si>
    <t>Se il gestore del SGQ non esegue gli audit aziendale interni, può approvare i membri/siti in base ai report degli audit dell’auditor/degli auditor aziendali interni.</t>
  </si>
  <si>
    <t>QMS 11.2 Mansioni principali - Auditor di SGQ interni</t>
  </si>
  <si>
    <t>QMS 11.2 a)</t>
  </si>
  <si>
    <t>Gli auditor di SGQ interno effettuano audit del SGQ e delle unità di manipolazione del prodotto centrali del gruppo di produttori/produttore multisito dotati di SGQ per valutare l’adempimento con i requisiti della certificazione.</t>
  </si>
  <si>
    <t>QMS 11.2 b)</t>
  </si>
  <si>
    <t>L’auditor di SGQ deve redigere report tempestivi e accurati su tali audit.</t>
  </si>
  <si>
    <t>QMS 11.2 c)</t>
  </si>
  <si>
    <t>L’auditor di SGQ può approvare i membri/siti in base ai report degli audit dell’auditor/degli auditor aziendali interni. Se gli auditor di SGQ interno eseguono gli audit aziendale interni, non possono approvare i report di quegli audit.</t>
  </si>
  <si>
    <t>QMS 11.3 Mansioni principali - Auditor aziendali interni</t>
  </si>
  <si>
    <t>QMS 11.3 a)</t>
  </si>
  <si>
    <t>L’auditor aziendali interno esegue gli audit aziendale presso i membri/siti e le loro unità di manipolazione del prodotto (dei membri del gruppo di produttori) per valutare l’adempimento con i requisiti della certificazione.</t>
  </si>
  <si>
    <t>QMS 11.3 b)</t>
  </si>
  <si>
    <t>L’auditor aziendale interno deve redigere report tempestivi e accurati su tali audit.</t>
  </si>
  <si>
    <t>QMS 11.3 c)</t>
  </si>
  <si>
    <t>L’auditor aziendale interno non deve eseguire mansioni dell’auditor di SGQ interno.</t>
  </si>
  <si>
    <t>QMS 12 Requisiti di qualifica</t>
  </si>
  <si>
    <t>QMS 12.1 Qualifiche formali per gli auditor di SGQ interni</t>
  </si>
  <si>
    <t>QMS 12.1 a)</t>
  </si>
  <si>
    <t>Un diploma extra-scolastico in una disciplina legata al campo di applicazione della certificazione (piante e/o acquacoltura); o una qualifica di scuola superiore in agronomia con due anni di esperienza nel relativo campo di applicazione dopo la qualifica; o qualsiasi altra qualifica di scuola superiore con due anni di esperienza nell’ambito del SGQ e tre anni di esperienza nel relativo campo di applicazione dopo la qualifica.</t>
  </si>
  <si>
    <t xml:space="preserve">QMS 12.2 Qualifiche formali per gli auditor aziendali interni </t>
  </si>
  <si>
    <t>QMS 12.2 a)</t>
  </si>
  <si>
    <t>Un diploma extra-scolastico in una disciplina legata al campo di applicazione della certificazione (piante e/o acquacoltura); o una qualifica di scuola superiore in agronomia con due anni di esperienza nel relativo campo di applicazione dopo la qualifica; o qualsiasi altra qualifica di scuola superiore con tre anni di esperienza specifica nel settore (ad es., gestione delle aziende, incluse proprie operazioni nel relativo prodotto, consulente commerciale nel relativo prodotto, esperienza sul campo relativa a prodotti specifici) e partecipazione a opportunità formative riguardanti il campo di applicazione della certificazione.</t>
  </si>
  <si>
    <t>QMS 12.3.1 Competenze tecniche e qualifiche - Gestore del SGQ</t>
  </si>
  <si>
    <t xml:space="preserve">QMS 12.3.1 </t>
  </si>
  <si>
    <t>Partecipazione alla formazione per auditor di SGQ interno relativo al SGQ e alla formazione relativa al rispettivo standard GLOBALG.A.P. (totale minimo della durata pari a 16 ore).</t>
  </si>
  <si>
    <t>QMS 12.3.2 Competenze tecniche e qualifiche - Auditor di SGQ interno</t>
  </si>
  <si>
    <t>QMS 12.3.2 a)</t>
  </si>
  <si>
    <t>Conoscenza pratica del SGQ.</t>
  </si>
  <si>
    <t>QMS 12.3.2 b)</t>
  </si>
  <si>
    <t>Partecipazione alla formazione per auditor di SGQ interno relativa al SGQ (durata minima pari a 16 ore).</t>
  </si>
  <si>
    <t>QMS 12.3.3 Competenze tecniche e qualifiche - Auditor aziendale interno</t>
  </si>
  <si>
    <t>L’accettazione degli auditor aziendali interni deve avvenire solo dopo:</t>
  </si>
  <si>
    <t>QMS 12.3.3 a)</t>
  </si>
  <si>
    <t>Un giorno di formazione pratica sugli audit nel quale vengono trattate le basi dell’audit.</t>
  </si>
  <si>
    <t>QMS 12.3.3 b)</t>
  </si>
  <si>
    <t>L’osservazione di due audit dell’OdC o aziendale interni GLOBALG.A.P. (o altro) eseguiti da un auditor già qualificato, e di un audit in affiancamento superato con successo eseguito da un auditor di SGQ interno, da un auditor aziendale interno qualificato o dall’OdC.</t>
  </si>
  <si>
    <t>QMS 12.3.4 Competenze tecniche e qualifiche - Formazione sulla sicurezza degli alimenti e sulle buone pratiche agricole per gli auditor di SGQ interni e aziendali interni</t>
  </si>
  <si>
    <t>QMS 12.3.4 a)</t>
  </si>
  <si>
    <t>Formazione sui sistemi dell’HACCP come parte integrante delle qualifiche formali o attraverso la partecipazione con esito positivo alla formazione ufficiale basata sui principi del Codex Alimentarius o una formazione sugli standard di gestione della sicurezza degli alimenti (ad es., ISO 22000, BRCGS, IFS, PHA).</t>
  </si>
  <si>
    <t>QMS 12.3.4 b)</t>
  </si>
  <si>
    <t>Formazione sugli aspetti di igiene alimentare come parte integrante delle qualifiche formali o attraverso la partecipazione con esito positivo a una formazione ufficiale.</t>
  </si>
  <si>
    <t>QMS 12.3.4 c)</t>
  </si>
  <si>
    <t>Per il campo di applicazione piante: formazione su prodotti fitosanitari, fertilizzanti e difesa integrata come parte integrante delle qualifiche formali o attraverso la partecipazione con esito positivo a una formazione ufficiale. Tutte le formazioni ufficiali su questi argomenti devono essere condotte da specialisti
Per il campo di applicazione dell’acquacoltura: basi della medicina veterinaria, incluse le problematiche relative a salute e benessere animale</t>
  </si>
  <si>
    <t>QMS 12.3.4 d)</t>
  </si>
  <si>
    <t>In tutti i casi, gli auditor interni devono possedere una conoscenza pratica dei prodotti che sottopongono ad audit. L’esperienza può essere integrata da formazioni su caratteristiche dei prodotti e operazioni di raccolta. Queste formazioni possono essere effettuate a livello interno.</t>
  </si>
  <si>
    <t>QMS 12.4 Capacità comunicative</t>
  </si>
  <si>
    <t>QMS 12.4 a)</t>
  </si>
  <si>
    <t>Il gestore del SGQ e l’auditor/gli auditor interni devono conoscere la “lingua di lavoro” nella rispettiva lingua madre/di lavoro. Ciò dovrà includere la terminologia settoriale locale nella rispettiva lingua di lavoro.</t>
  </si>
  <si>
    <t>QMS 12.4 b)</t>
  </si>
  <si>
    <t>Eventuali eccezioni a questa regola devono essere chiarite in precedenza con l’OdC prima dell’audit interno.</t>
  </si>
  <si>
    <t>QMS 12.5 Indipendenza e riservatezza</t>
  </si>
  <si>
    <t>QMS 12.5 a)</t>
  </si>
  <si>
    <t>Agli auditor interni non è consentito sottoporre ad audit il proprio lavoro. L’indipendenza del personale chiave deve essere controllata e assicurata dal SGQ (ad es., un auditor di SGQ interno non può valutare le sue stesse operazioni o un produttore che ha consultato negli ultimi due anni, il gestore del SGQ non può eseguire audit di SGQ, ecc.).</t>
  </si>
  <si>
    <t>QMS 12.5 b)</t>
  </si>
  <si>
    <t>Il personale chiave deve rigorosamente osservare le procedure del gruppo di produttori/produttore multisito per garantire la riservatezza delle informazioni e delle registrazioni.</t>
  </si>
  <si>
    <r>
      <rPr>
        <b/>
        <i/>
        <sz val="8"/>
        <rFont val="Arial"/>
        <family val="2"/>
      </rPr>
      <t>Descrizione/</t>
    </r>
    <r>
      <rPr>
        <b/>
        <sz val="8"/>
        <rFont val="Arial"/>
        <family val="2"/>
      </rPr>
      <t>Principio</t>
    </r>
  </si>
  <si>
    <t>Criterio</t>
  </si>
  <si>
    <t>FV 03 GESTIONE DELLE RISORSE E FORMAZIONE</t>
  </si>
  <si>
    <t>FV-Smart 03.01</t>
  </si>
  <si>
    <t>Sono definiti i ruoli e le responsabilità dei lavoratori i cui compiti hanno un impatto sull’attuazione dello standard.</t>
  </si>
  <si>
    <t>È necessario identificare i lavoratori a cui sono assegnati compiti che hanno un impatto sull’attuazione delle attività coperte dallo standard, includendo:
- Funzione lavorativa, responsabilità e titolo
- Informazioni di contatto
- Sostituto in caso di assenze
Un lavoratore deve essere chiaramente identificabile come responsabile per salute, sicurezza e benessere dei lavoratori.</t>
  </si>
  <si>
    <t>Requisito Minore</t>
  </si>
  <si>
    <t>FV-Smart 03.02</t>
  </si>
  <si>
    <t>Le persone responsabili dei processi decisionali basati su dati in ambito tecnico sono in grado di dimostrare la propria competenza.</t>
  </si>
  <si>
    <t>Le persone responsabili delle decisioni tecniche su trattamenti (quantità e tipo di fertilizzanti, applicazioni di prodotti fitosanitari (PF) pre- e post-raccolta, sia organici sia inorganici, ecc.) devono dimostrare di essere competenti in tali ambiti.
Se la persona responsabile delle decisioni tecniche è un produttore, un lavoratore incaricato o un esperto tecnico, la sua esperienza deve essere integrata con le conoscenze tecniche attuali (accesso a pubblicazioni del settore tecnico, partecipazione a formazione specifica, licenza per l’applicazione di PF valida, ecc.).
Se la persona responsabile delle decisioni tecniche è un consulente qualificato esterno, la sua competenza tecnica deve essere dimostrata per mezzo di qualifiche ufficiali o certificati che dimostrino la partecipazione a corsi di formazione specifici.</t>
  </si>
  <si>
    <t>FV-Smart 03.03</t>
  </si>
  <si>
    <t>La formazione dei lavoratori copre le capacità e le competenze necessarie ed è documentata.</t>
  </si>
  <si>
    <t>I lavoratori devono essere in grado di dimostrare la propria competenza in merito alle attività a loro assegnate.
È necessaria una specifica formazione relativa alle attività, comprese la manipolazione e/o la gestione di sostanze chimiche per l’agricoltura, disinfettanti, prodotti fitosanitari (PF), biocidi e/o altre sostanze pericolose, nonché l’utilizzo di attrezzature.
Le prove della formazione comprendono registrazioni di partecipazione, certificati o altre qualifiche pertinenti.
I subappaltatori devono essere formati dal produttore oppure essere in grado di dimostrare la propria competenza con certificazioni o partecipazione a percorsi di formazione precedenti.</t>
  </si>
  <si>
    <t>FV-Smart 03.04</t>
  </si>
  <si>
    <t>Vengono conservate registrazioni di tutte le attività di formazione.</t>
  </si>
  <si>
    <t>I corsi di inserimento o aggiornamento devono essere documentati.
Le registrazioni della formazione rilevanti per l’attuazione dello standard e delle buone pratiche agricole devono includere:
- Data e durata della formazione
- Argomento/i coperto/i
- Nomi del/i formatore/i o del/gli organismo/i di formazione
- Nomi del/i partecipanti (ad es. elenco delle presenze)
- Prove di partecipazione (ad es. firma del partecipante)</t>
  </si>
  <si>
    <t>FV 05 SPECIFICHE, FORNITORI E GESTIONE DELLE SCORTE</t>
  </si>
  <si>
    <t>FV-Smart 05.01</t>
  </si>
  <si>
    <t>Sono disponibili specifiche per materiali e servizi rilevanti per la sicurezza degli alimenti.</t>
  </si>
  <si>
    <t>Devono essere disponibili specifiche che evidenzino l’adozione dello standard e l’adempimento dei requisiti dei clienti.
Le specifiche devono essere revisionate con cadenza annuale o quando avvengono dei cambiamenti, a seconda di quale periodo è più lungo.
Tali cambiamenti possono comprendere i seguenti casi, se rilevanti:
- Specifiche dei fornitori relative all’imballaggio (dove applicabile)
- Qualifiche o licenze rilasciabili e accettabili per i fornitori di servizi (contraenti per il controllo dei parassiti, servizi di laboratorio, ecc.)
- Descrizioni dei requisiti del cliente
- Specifiche stabilite per le materie prime
Devono inoltre essere disponibili descrizioni delle modalità di valutazione dei fornitori alternativi nell’eventualità di un’emergenza o di un’interruzione della catena di fornitura.</t>
  </si>
  <si>
    <t>FV-Smart 05.02</t>
  </si>
  <si>
    <t>È presente un inventario per gestire le scorte presso il sito.</t>
  </si>
  <si>
    <t>Un inventario delle scorte deve garantire che materiali e prodotti non rappresentino un rischio per la sicurezza degli alimenti e che quelli con vita utile limitata siano utilizzati nell’ordine corretto. Gli inventari devono comprendere i materiali acquistati (prodotti fitosanitari (PF), fertilizzante a base di ammonio, ecc.) e si applicano alle attività pre- e post-raccolta (ad es., compresse a base di cloro). Gli articoli che costituiscono le scorte possono comprendere agenti detergenti, fertilizzanti e PF.
Non sono richiesti aggiornamenti con cadenza mensile, ma deve essere effettuato un calcolo dell’inventario entro un mese da qualsiasi utilizzo o acquisto. Nei mesi in cui non vi è alcun movimento delle scorte, non è necessario aggiornare l’inventario. Dove i prodotti vengono distribuiti da un punto di riferimento centrale, le registrazioni possono essere curate dal sistema di gestione della qualità (SGQ).</t>
  </si>
  <si>
    <t>FV 10 RECLAMI</t>
  </si>
  <si>
    <t>FV-Smart 10.02</t>
  </si>
  <si>
    <t>I lavoratori sono informati dei propri diritti correlati allo standard ed è previsto e utilizzato un meccanismo per la presentazione dei reclami che permetta ai lavoratori di presentare i reclami in modo riservato e senza timore di ritorsioni.</t>
  </si>
  <si>
    <t>I lavoratori devono essere informati (nella lingua predominante della forza lavoro) sugli argomenti generali coperti dallo standard, sui diritti legali garantiti dalle normative vigenti e del fatto che possono presentare reclami al proprio datore di lavoro.
Il produttore deve utilizzare un meccanismo per la risoluzione dei reclami adeguato alle dimensioni dell’azienda, al tipo di lavoratori e alle condizioni di lavoro.
Tale meccanismo deve essere riservato e semplice da utilizzare, e una descrizione del meccanismo (che indichi ad es. dove presentare il reclamo, come presentarlo, in quanto tempo si prevede di risolvere il problema) deve essere costantemente a disposizione dei lavoratori quando si trovano presso l’azienda. (La descrizione può essere costituita da pittogrammi o segnali che descrivono il meccanismo nella lingua predominante della forza lavoro.)
Un registro dei reclami presentati deve essere conservato e controllato.</t>
  </si>
  <si>
    <t>FV 11 PRODOTTI NON CONFORMI</t>
  </si>
  <si>
    <t>FV-Smart 11.01</t>
  </si>
  <si>
    <t>Esistono procedure per la gestione e la manipolazione dei prodotti non conformi.</t>
  </si>
  <si>
    <t>Devono essere utilizzate procedure documentate, che comprendano una procedura di blocco e rilascio, per impedire l’utilizzo o la consegna involontaria di prodotti non conformi.
I prodotti possono essere considerati non conformi a causa di problemi legati alla sicurezza degli alimenti, problemi di qualità, superamento del limite massimo di residui, problemi di contaminazione crociata, ecc.
I prodotti non conformi devono essere identificati durante le fasi di produzione e manipolazione. I prodotti non conformi devono essere isolati, manipolati in modo appropriato ed eventualmente reindirizzati a un utilizzo finale adatto (lavorazione, mangimi per animali, ecc.). Se non avviene il reindirizzamento, i prodotti devono essere smaltiti in modo appropriato.
I prodotti che rappresentano un rischio per la sicurezza degli alimenti non devono essere raccolti oppure devono essere scartati. I prodotti scartati e i materiali di scarto devono essere conservati in aree chiaramente identificate per evitare la contaminazione dei prodotti. Quando appropriato, devono essere utilizzati dei segnali per identificare i prodotti di scarto. Queste aree devono essere pulite e/o disinfettate regolarmente secondo un piano di pulizia.</t>
  </si>
  <si>
    <t>FV 12 ANALISI DI LABORATORIO</t>
  </si>
  <si>
    <t>FV-Smart 12.01</t>
  </si>
  <si>
    <t>Le analisi di laboratorio vengono effettuate in modo coerente con i requisiti del settore.</t>
  </si>
  <si>
    <t>Devono essere presenti prove documentate del fatto che i laboratori utilizzati per analizzare i parametri con un impatto sulla sicurezza degli alimenti operano in conformità ai requisiti della norma ISO/IEC 17025. Nei Paesi, nelle regioni o nelle situazioni in cui non è disponibile un laboratorio con certificazione ISO/IEC aggiornata, è possibile presentare verifiche effettuate da un laboratorio nazionale/regionale alternativo. Nei Paesi e nelle regioni in cui sono presenti laboratori che operano in conformità alla norma ISO/IEC 17025 è richiesto appoggiarsi a tali laboratori per le analisi richieste dallo standard e a supporto delle valutazioni dei rischi.
Le analisi devono comprendere le analisi di qualità dell’acqua, residui di prodotti fitosanitari, campioni per il monitoraggio ambientale, contaminazione microbiologica, chimica e fisica, nonché tutte le altre analisi applicabili. I laboratori devono dimostrare di partecipare a prove valutative o di avere le certificazioni applicabili (ad es., il programma di prove valutative proposto da FAPAS®).</t>
  </si>
  <si>
    <t>FV 13 ATTREZZATURE E DISPOSITIVI</t>
  </si>
  <si>
    <t>FV-Smart 13.01</t>
  </si>
  <si>
    <t>Le attrezzature, gli strumenti e i dispositivi sono adatti allo scopo e sottoposti a manutenzione.</t>
  </si>
  <si>
    <t>Le attrezzature, gli strumenti e i dispositivi che entrano a contatto con i prodotti devono essere realizzati in materiali idonei al contatto con i prodotti e progettati e costruiti in modo tale da garantire che possano essere puliti, disinfettati e sottoposti a manutenzione per evitare contaminazioni.
Le attrezzature, gli strumenti e i dispositivi, anche quelli che non entrano direttamente a contatto con i prodotti (bilance, prodotti fitosanitari (PF) o attrezzature per l’applicazione di fertilizzanti, termometri, misuratori di pH, ecc.) devono essere sottoposti a manutenzione, regolarmente sottoposti a controlli e, dove applicabile, tarati almeno una volta all’anno.
La manutenzione, la taratura (dove applicabile) e le riparazioni delle attrezzature devono essere documentate. Le attività di manutenzione non devono comportare rischi per la sicurezza degli alimenti, l’ambiente o i lavoratori.
Macchinari per l’applicazione dei PF: La taratura dei macchinari per l’applicazione dei PF (automatici e non automatici) deve essere stata sottoposta a verifica funzionale negli ultimi 12 mesi. Questa deve essere certificata o documentata tramite la partecipazione ad un programma ufficiale (qualora esista) oppure perché effettuata da una persona in grado di dimostrare la propria competenza.
Attrezzature per irrigazione/fertirrigazione: Devono essere conservati, come minimo, registri di manutenzione annuali per tutti i tipi di macchina/tecnica di irrigazione/fertirrigazione utilizzati.</t>
  </si>
  <si>
    <t>FV-Smart 13.02</t>
  </si>
  <si>
    <t>L’attrezzatura è conservata in modo tale da prevenire la contaminazione dei prodotti.</t>
  </si>
  <si>
    <t>Le attrezzature (attrezzature per l’applicazione di fertilizzanti o prodotti fitosanitari (PF), le attrezzature per la raccolta, i macchinari per il confezionamento, ecc.) devono essere conservate in un modo appropriato che impedisca la potenziale contaminazione dei prodotti o di altri materiali che possono entrare a contatto con la parte edibile dei prodotti raccolti.</t>
  </si>
  <si>
    <t>FV-Smart 13.03</t>
  </si>
  <si>
    <t>I veicoli e le attrezzature utilizzati per il carico, il trasporto o lo stoccaggio dei prodotti raccolti vengono puliti e sottoposti a manutenzione, e sono appropriati all’uso.</t>
  </si>
  <si>
    <t>I veicoli e le attrezzature per il carico, il trasporto o lo stoccaggio dei prodotti raccolti devono essere puliti, sottoposti a manutenzione e stoccati in modo da impedire la contaminazione dei prodotti (dovuta a letame, fuoriuscite di carburante, ecc.).
I veicoli e le attrezzature devono essere idonei allo scopo previsto.</t>
  </si>
  <si>
    <t>FV 15 PROTEZIONE DEI PRODOTTI ALIMENTARI</t>
  </si>
  <si>
    <t>FV-Smart 15.01</t>
  </si>
  <si>
    <t>È presente un sistema di protezione dei prodotti alimentari per contrastare i rischi associati a contaminazioni o attacchi dolosi.</t>
  </si>
  <si>
    <t>Il sistema deve includere:
- Una valutazione dei rischi per identificare le potenziali minacce alla sicurezza dei prodotti che tenga conto dei rischi legati a tentativi deliberati di provocare contaminazioni o danni
- Procedure per mitigare le minacce identificate
- La comunicazione a lavoratori, visitatori e subappaltatori dell’esigenza di aderire alle misure di protezione dei prodotti alimentari, assicurata tramite formazione, segnali, pittogrammi, ecc.</t>
  </si>
  <si>
    <t>FV 16 FRODE ALIMENTARE</t>
  </si>
  <si>
    <t>FV-Smart 16.01</t>
  </si>
  <si>
    <t>È presente un sistema per contrastare i rischi associati alla frode alimentare.</t>
  </si>
  <si>
    <t>Il sistema deve comprendere i punti seguenti:
- Deve essere presente una valutazione dei rischi volta a identificare i modi in cui un produttore può inavvertitamente acquistare approvvigionamenti e materiali fraudolenti e i modi in cui l’imballaggio o il prodotto finito del produttore potrebbe essere utilizzato in modo inappropriato.
- Devono essere presenti procedure per mitigare le vulnerabilità identificate. Il produttore deve dimostrare che il rischio di incorrere in una frode viene mitigato con l’approvvigionamento di prodotti fitosanitari, materiale di moltiplicazione e imballaggi autentici.
- Dove applicabile, deve essere disponibile una descrizione delle modalità di controllo di etichettatura e imballaggio per limitare i casi di furto e uso improprio. Le misure di mitigazione adottate per ridurre la probabilità di eventi fraudolenti e definire l’eventuale risposta devono essere documentate.</t>
  </si>
  <si>
    <t>FV 19 IGIENE</t>
  </si>
  <si>
    <t>FV-Smart 19.01</t>
  </si>
  <si>
    <t>L’azienda ha una valutazione dei rischi igienici documentata.</t>
  </si>
  <si>
    <t>Una valutazione dei rischi igienici documentata relativa alle attività di produzione, raccolta e manipolazione, se applicabili, deve coprire:
- Contaminanti fisici, chimici e microbiologici, la fuoriuscita di fluidi corporei (vomito, emorragia, ecc.) e malattie trasmesse dall’uomo, associati ai prodotti e ai processi applicabili
- Lavoratori, effetti personali, attrezzature, indumenti, materiali di imballaggio, trasporto, veicoli e stoccaggio dei prodotti (compresa la conservazione a breve termine in azienda)
- L’ambiente di produzione, comprese la progettazione e la disposizione delle aree, per la prevenzione delle contaminazioni crociate e a tutela della sicurezza degli alimenti</t>
  </si>
  <si>
    <t>FV-Smart 19.02</t>
  </si>
  <si>
    <t>Sono presenti procedure igieniche documentate al fine di ridurre al minimo i rischi per la sicurezza degli alimenti.</t>
  </si>
  <si>
    <t>Le procedure igieniche devono essere allineate alla valutazione dei rischi e devono comprendere le attività di raccolta e post-raccolta rilevanti. Pittogrammi o segnali nella lingua predominante della forza lavoro devono descrivere le misure igieniche adeguate che i lavoratori, i visitatori e i subappaltatori devono rispettare.
Quando è richiesto indossare dispositivi e indumenti di protezione (tute, grembiuli, maniche, guanti, calzature, ecc.), questi devono essere forniti dal datore di lavoro e puliti, sottoposti a manutenzione e tenuti in modo da ridurre al minimo i rischi per la sicurezza degli alimenti.
È necessario lavarsi le mani in qualsiasi occasione in cui queste possono essere una fonte di contaminazione, compreso prima di mettersi al lavoro e dopo aver usato il bagno.
Le procedure igieniche devono contenere indicazioni sulla contaminazione del prodotto con fluidi corporei, sui requisiti da applicare per le persone malate (casi di vomito, itterizia, diarrea, ecc.), sulle limitazioni per evitare che persone malate entrino a contatto con i prodotti e sulla politica per il rientro al lavoro. Eventuali ferite devono essere coperte e devono essere utilizzati i guanti, se appropriato.
Prove visive devono dimostrare che non vi sono violazioni delle procedure igieniche.</t>
  </si>
  <si>
    <t>FV-Smart 19.03</t>
  </si>
  <si>
    <t>Tutte le persone che lavorano nell’azienda hanno seguito una formazione in materia di igiene.</t>
  </si>
  <si>
    <t>La formazione di base in materia di igiene deve:
- Essere fornita ogni anno a tutti i lavoratori, compresi i titolari e i manager che lavorano presso l’azienda
- Essere fornita a tutti i nuovi lavoratori
- Trattare tutte le istruzioni necessarie
- Essere effettuata in una forma scritta o orale che ne garantisca la comprensione (se appropriato, può essere in forma orale e tramite rappresentazioni grafiche senza alcun contenuto esplicativo scritto)
- Includere nello specifico la formazione sulle procedure igieniche per le attività di raccolta e manipolazione del prodotto, dove applicabile</t>
  </si>
  <si>
    <t>FV-Smart 19.04</t>
  </si>
  <si>
    <t>Le attività come fumare, mangiare, masticare e bere sono confinate in aree ben definite.</t>
  </si>
  <si>
    <t>Per evitare la contaminazione dei prodotti, attività come fumare, mangiare, masticare e bere devono essere confinate in aree ben definite e non sono consentite nelle aree di manipolazione o conservazione dei prodotti, salvo se diversamente indicato nella valutazione dei rischi igienici. L’unica eccezione è il consumo di acqua potabile.</t>
  </si>
  <si>
    <t>FV-Smart 19.05</t>
  </si>
  <si>
    <t>Sono disponibili servizi igienici puliti per lavoratori, visitatori e subappaltatori nelle vicinanze del luogo in cui svolgono la propria attività.</t>
  </si>
  <si>
    <t>I servizi igienici delle aree in cui si svolgono le attività di produzione e manipolazione (compresi servizi sanitari fissi o mobili) devono essere:
- Progettati e posizionati in modo da ridurre al minimo il potenziale rischio di contaminazione dei prodotti
- Costruiti con materiali facili da pulire e manutenere (si applica anche alle latrine infossate)
- Permettere accessibilità diretta per la manutenzione
- Essere posizionati ragionevolmente vicino al luogo di lavoro, ovvero essere accessibili spostandosi a piedi o con un mezzo di trasporto che sia immediatamente disponibile
Se la produzione e/o manipolazione avviene all’interno di una struttura, le porte dei servizi igienici non devono aprirsi direttamente sull’area di produzione e/o manipolazione del prodotto, a meno che la porta non si chiuda automaticamente. I servizi igienici devono essere opportunamente puliti, soggetti a manutenzione e riforniti. Dove applicabile, i servizi devono essere accessibili anche ai visitatori.</t>
  </si>
  <si>
    <t>FV-Smart 19.06</t>
  </si>
  <si>
    <t>Tutti i lavoratori, visitatori e subappaltatori che entrano direttamente a contatto con i prodotti hanno a disposizione strutture in cui lavarsi le mani.</t>
  </si>
  <si>
    <t>Le strutture per lavarsi le mani devono essere accessibili e mantenute in condizioni di pulizia e idoneità igienico-sanitaria per consentire ai lavoratori di lavarsi le mani ogni volta che le mani rischiano di essere una fonte di contaminazione.
Le strutture per lavarsi le mani devono essere posizionate il più vicino possibile ai servizi igienici senza comportare un rischio di contaminazione crociata.
Tutte le strutture per lavarsi le mani devono essere provviste di sapone per le mani non profumato e di un mezzo per l’asciugatura delle mani. Dove possibile, devono essere utilizzate salviette monouso. Le salviette non devono comportare il rischio di contaminazione crociata. È permesso l’uso di dispositivi ad aria per l’asciugatura delle mani.
L’acqua utilizzata per il lavaggio delle mani deve essere analizzata e devono essere valutati i rischi associati alla qualità dell’acqua. L’acqua utilizzata deve rispettare in ogni momento lo standard microbiologico dell’acqua potabile. Se l’acqua utilizzata per il lavaggio delle mani non rispetta gli standard microbiologici per l’acqua potabile, dopo il lavaggio delle mani deve essere utilizzato un prodotto per la sanificazione delle mani (ad es., gel a base di alcol). Non è consentita la pulizia delle mani con il solo prodotto per la sanificazione prima del contatto con i prodotti.</t>
  </si>
  <si>
    <t>FV-Smart 19.07</t>
  </si>
  <si>
    <t>È presente un sistema per gestire l’attività degli animali che può provocare la contaminazione dei prodotti.</t>
  </si>
  <si>
    <t>Devono essere adottate adeguate misure per ridurre possibili contaminazioni dei prodotti da parte di animali nell’area di produzione. Dove vi sono prove di attività da parte di animali che può provocare la contaminazione dei prodotti, devono essere adottate misure appropriate. L’eliminazione della fauna selvatica o l’utilizzo di tecniche distruttive per liberare l’area di produzione dalla presenza di animali non sono ritenute misure appropriate.</t>
  </si>
  <si>
    <t>FV-Smart 19.08</t>
  </si>
  <si>
    <t>I contenitori usati per la produzione e la raccolta sono puliti, soggetti a manutenzione e idonei per l’uso.</t>
  </si>
  <si>
    <t>I contenitori per la produzione e la raccolta devono essere realizzati con materiali che non comportano rischi per la sicurezza degli alimenti e devono essere costruiti in modo da facilitarne la pulizia e la manutenzione.
I contenitori riutilizzabili devono essere puliti prima dell’utilizzo. Deve essere presente un programma di pulizia documentato che comprenda la frequenza di pulizia e sia conforme alla valutazione dei rischi igienici. Quando richiesto in base alla valutazione dei rischi igienici, la disinfezione deve essere integrata nella procedura di pulizia.
I contenitori per la raccolta devono essere utilizzati esclusivamente per i prodotti (non devono essere utilizzati per conservare sostanze chimiche, lubrificanti, oli, spazzatura, strumenti, ecc.).</t>
  </si>
  <si>
    <t>FV 20 SALUTE, SICUREZZA E BENESSERE DEI LAVORATORI</t>
  </si>
  <si>
    <t>FV 20.01 Valutazione dei rischi e formazione</t>
  </si>
  <si>
    <t>FV-Smart 20.01.01</t>
  </si>
  <si>
    <t>Esiste una valutazione dei rischi documentata per la salute e la sicurezza dei lavoratori.</t>
  </si>
  <si>
    <t>La valutazione dei rischi documentata deve riflettere le condizioni dell’azienda, comprese le strutture che utilizzano i lavoratori e gli eventuali alloggi dei lavoratori presenti presso l’azienda. La valutazione dei rischi deve essere revisionata e aggiornata annualmente e qualora vi siano dei cambiamenti che influiscano sulla salute e la sicurezza dei lavoratori (nuovi macchinari, nuovi prodotti fitosanitari (PF), pratiche colturali modificate, nuovi rischi per la salute, ecc). Gli infortuni e gli incidenti devono essere registrati.
Esempi di rischi possono comprendere parti di macchinari in movimento, energia elettrica, traffico veicolare, sostanze infiammabili, fertilizzanti, esposizione a sostanze chimiche, rumori eccessivi, polvere, vibrazioni, temperature estreme, scale, depositi di carburante, ecc.</t>
  </si>
  <si>
    <t>FV-Smart 20.01.02</t>
  </si>
  <si>
    <t>L’azienda prevede procedure di salute e sicurezza.</t>
  </si>
  <si>
    <t>Le procedure di salute e sicurezza devono affrontare i punti identificati nella valutazione dei rischi e devono essere adeguate per le attività agricole. Le procedure devono essere revisionate annualmente e aggiornate in caso di variazioni nella valutazione dei rischi.
L’infrastruttura e le strutture dell’azienda, gli alloggi dei lavoratori presso l’azienda e le attrezzature devono essere costruite e soggette a manutenzione in modo tale da minimizzare i pericoli di salute e sicurezza per i lavoratori.
Le procedure per la gestione di incidenti e le procedure di emergenza devono coprire le aree di lavoro, le strutture che utilizzano i lavoratori e gli alloggi dei lavoratori presso l’azienda, specificando i piani di contingenza, ad es., la possibilità dei lavoratori di allontanarsi da situazioni non sicure. 
Dove richiesto dalla valutazione dei rischi, devono essere presenti attrezzature di emergenza accessibili e sottoposte a manutenzione. Occorre prestare attenzione ai lavoratori maggiormente a rischio. In qualunque momento avvenga un incidente, la causa deve essere esaminata e nella versione revisionata delle procedure di salute e sicurezza devono essere incluse le azioni preventive appropriate.</t>
  </si>
  <si>
    <t>FV-Smart 20.01.03</t>
  </si>
  <si>
    <t>Tutto il personale ha ricevuto una formazione in materia di salute e sicurezza secondo la valutazione dei rischi.</t>
  </si>
  <si>
    <t>La formazione di base su temi quali salute e sicurezza dei lavoratori deve:
 - Essere fornita ogni anno al personale, compresi titolari e manager
 - Essere fornita al nuovo personale e al personale già operante in loco in ogni occasione in cui al personale viene assegnata una nuova mansione che richiede maggiori conoscenze
 - Trattare tutte le istruzioni necessarie
 - Essere effettuata in una forma scritta o orale che ne garantisca la comprensione (se appropriato, può essere solo in forma orale e tramite rappresentazioni grafiche senza alcun contenuto esplicativo scritto)
 - Comprendere la formazione sulle procedure di sicurezza relative ad attrezzature, prodotti o nuove attività
 - Comprendere la formazione su argomenti relativi alla risposta agli incidenti, ai disastri naturali e alla salute dei lavoratori, coprendo anche temi quali malattie, esposizione a sostanze chimiche, procedure di risposta alle emergenze, sicurezza antincendio e diritti e responsabilità associati alla tutela della salute dei lavoratori</t>
  </si>
  <si>
    <t>FV 20.02 Pericoli e pronto soccorso</t>
  </si>
  <si>
    <t>FV-Smart 20.02.01</t>
  </si>
  <si>
    <t>Le procedure per la gestione di incidenti ed emergenze sono esposte e vengono comunicate.</t>
  </si>
  <si>
    <t>Istruzioni basate sulle procedure di emergenza e relative agli incidenti devono essere chiaramente esposte in luoghi accessibili e visibili per i lavoratori, i visitatori e i subappaltatori. Tali istruzioni devono essere disponibili nella/e lingua/e predominante/i della forza lavoro e/o sotto forma di pittogrammi.
Le procedure devono coprire/riportare la seguenti informazioni:
- L’indirizzo, la mappa o altre informazioni sulla posizione dell’azienda (ad es., coordinate GPS)
- Persona/e da contattare
- Un elenco aggiornato dei numeri di telefono rilevanti (ad esempio polizia, ambulanza, ospedale, vigili del fuoco, accesso a pronto soccorso in loco o attraverso uso di mezzi di trasporto, nonché fornitori di energia elettrica, acqua e gas)
- Procedure di evacuazione di emergenza, dove applicabile
Segnali permanenti e leggibili devono indicare potenziali pericoli. I segnali relativi alle uscite di emergenza e alle vie di fuga devono sottolineare la necessità di tenerle aperte, accessibili e libere da ostacoli. Tali potenziali pericoli includono, a seconda dei casi: zone di stoccaggio rifiuti, strutture infiammabili (serbatoi di carburante, serbatoi di propano/gas naturale, ecc.), luoghi di stoccaggio di prodotti fitosanitari (PF), corpi idrici e qualsiasi altro pericolo fisico identificato.
I segnali indicanti il pericolo devono essere presenti nella/e lingua/e predominante/i della forza lavoro e/o sotto forma di pittogrammi.
Esempi di altre informazioni che possono essere incluse:
- Ubicazione del più vicino mezzo di comunicazione (telefono, radio)
- Come e dove contattare i servizi sanitari locali, gli ospedali e altri servizi di emergenza
- La posizione dell’estintore/degli estintori e la disponibilità di acqua nelle vicinanze
- La posizione dei luoghi di stoccaggio di grandi quantità di sostanze chimiche, carburanti e fertilizzanti
- La posizione delle uscite di emergenza e il funzionamento delle vie d’uscita in caso di incendio
- Disattivazione di emergenza delle linee di energia elettrica, gas e acqua
- Come segnalare gli infortuni o gli incidenti pericolosi (luogo, descrizione dell’incidente, numero di persone infortunate, tipo di lesioni)</t>
  </si>
  <si>
    <t>FV-Smart 20.02.02</t>
  </si>
  <si>
    <t>Sono immediatamente disponibili e accessibili istruzioni di sicurezza per le sostanze pericolose per la salute e la sicurezza dei lavoratori.</t>
  </si>
  <si>
    <t>Le informazioni relative alla manipolazione sicura di ogni sostanza pericolosa devono essere accessibili (tramite siti web, numeri di telefono, schede di dati di sicurezza (SDS), ecc.).</t>
  </si>
  <si>
    <t>FV-Smart 20.02.03</t>
  </si>
  <si>
    <t>In tutti i siti permanenti e nei campi nei pressi dell’area di lavoro sono accessibili kit di pronto soccorso.</t>
  </si>
  <si>
    <t>In tutti i siti permanenti devono essere disponibili e accessibili kit di pronto soccorso completi e controllati (ovvero completi e controllati in ottemperanza alle normative locali e adeguati alle attività svolte), presenti in determinati veicoli (trattore, automobile, ecc.) se richiesto dalla valutazione dei rischi.</t>
  </si>
  <si>
    <t>FV-Smart 20.02.04</t>
  </si>
  <si>
    <t>È sempre presente in azienda almeno una persona addestrata in pronto soccorso ogni qualvolta vengano effettuate attività agricole.</t>
  </si>
  <si>
    <t>Deve essere sempre presente in loco almeno una persona addestrata nel pronto soccorso (che abbia svolto l’addestramento da meno di cinque anni) quando si svolgono attività di produzione e manipolazione, comprese quelle menzionate nei principi e criteri rilevanti dello standard. Come linea guida: una persona preparata ogni 50 lavoratori.</t>
  </si>
  <si>
    <t>FV 20.03 Dispositivi di protezione individuale</t>
  </si>
  <si>
    <t>FV-Smart 20.03.01</t>
  </si>
  <si>
    <t>Lavoratori, visitatori e subappaltatori sono dotati di dispositivi di protezione individuale (DPI) idonei.</t>
  </si>
  <si>
    <t>I DPI devono essere conformi ai requisiti legali, alle istruzioni riportate sull’etichetta e/o come autorizzati da un ente competente. I DPI devono essere disponibili, in buono stato e utilizzati in modo adeguato. Il rispetto dei requisiti in etichetta e dei requisiti nella valutazione dei rischi per le attività agricole può includere l’uso di: calzature appropriate, indumenti impermeabili, tute di protezione, guanti di gomma, maschere per il viso, attrezzature respiratorie (tra cui i filtri di ricambio), dispositivi di protezione per occhi e orecchie, ecc. 
In ogni occasione in cui sono necessari, i DPI devono essere forniti ai lavoratori, ai visitatori e ai subappaltatori (è accettabile se vengono forniti dall’azienda titolare del subappalto).</t>
  </si>
  <si>
    <t>FV-Smart 20.03.02</t>
  </si>
  <si>
    <t>I dispositivi di protezione individuale (DPI) vengono mantenuti puliti e stoccati in modo appropriato così da non comportare alcun rischio di contaminazione degli effetti personali.</t>
  </si>
  <si>
    <t>I DPI devono essere tenuti puliti a seconda del tipo di utilizzo e del grado di potenziale contaminazione. Gli indumenti protettivi devono essere lavati separatamente dagli effetti personali. I DPI sporchi e danneggiati devono essere smaltiti in modo appropriato. I DPI devono essere stoccati in modo tale da impedire la contaminazione crociata con sostanze chimiche.</t>
  </si>
  <si>
    <t>FV-Smart 20.03.03</t>
  </si>
  <si>
    <t>Sono presenti prove del fatto che i dispositivi di protezione individuale (DPI) forniti vengono utilizzati dai lavoratori.</t>
  </si>
  <si>
    <t>Devono essere presenti prove del fatto che i DPI forniti vengono utilizzati.
Se vengono utilizzati DPI monouso, la scorta che viene tenuta a disposizione deve corrispondere alle esigenze dei lavoratori, oppure devono essere disponibili registrazioni che dimostrino che vengono tempestivamente acquistati nuovi DPI per rifornire le scorte.</t>
  </si>
  <si>
    <t>FV-Smart 20.03.04</t>
  </si>
  <si>
    <t>Sono disponibili spogliatoi adeguati dove necessario.</t>
  </si>
  <si>
    <t>Gli spogliatoi (in linea con le condizioni locali) devono essere utilizzati come richiesto per il cambio degli indumenti e degli indumenti protettivi esterni. È possibile che gli spogliatoi non siano necessari se i dispositivi di protezione individuale (DPI) sono da indossare sopra agli abiti.</t>
  </si>
  <si>
    <t>FV 20.04 Benessere dei lavoratori</t>
  </si>
  <si>
    <t>FV-Smart 20.04.01</t>
  </si>
  <si>
    <t>Esiste una comunicazione tra la direzione e i lavoratori riguardante questioni collegate alla salute, sicurezza e benessere dei lavoratori.</t>
  </si>
  <si>
    <t>La comunicazione tra la direzione e i lavoratori su questioni di salute, sicurezza e benessere deve poter avvenire apertamente (ovvero senza timore di intimidazioni o punizioni).
Tale comunicazione può avvenire tramite riunioni pianificate, linee telefoniche dedicate ai lavoratori, cassette per la consegna anonima di suggerimenti, incontri quotidiani prima del lavoro oppure incontri con i singoli membri del personale.
Nelle strutture di dimensioni molto ridotte, la comunicazione all’interno della famiglia o di un numero limitato di lavoratori può avvenire in modo continuo.</t>
  </si>
  <si>
    <t>FV-Smart 20.04.02</t>
  </si>
  <si>
    <t>I lavoratori hanno accesso ad acqua potabile, aree pulite adibite alla conservazione del cibo e ad aree predisposte per il consumo di cibo e il riposo.</t>
  </si>
  <si>
    <t>Ai lavoratori deve essere messo a disposizione un luogo pulito per conservare il cibo e un luogo pulito per mangiare qualora mangino in azienda. Ai lavoratori deve sempre essere fornita gratuitamente acqua potabile. Ai lavoratori non deve essere limitato l’accesso all’acqua potabile. Devono essere presenti aree designate per il riposo e le pause.</t>
  </si>
  <si>
    <t>FV-Smart 20.04.03</t>
  </si>
  <si>
    <t>Gli alloggi presso il sito sono conformi alle normative locali, abitabili, e provvisti di servizi e infrastrutture di base.</t>
  </si>
  <si>
    <t>Gli alloggi per i lavoratori presso il sito devono essere abitabili e avere un tetto integro, porte e finestre, aree di preparazione dei cibi igieniche e sicure e servizi igienici di base come acqua potabile, toilette, e fognature.
In caso di mancanza di fognature, possono essere accettate fosse settiche, se conformi alle normative vigenti.</t>
  </si>
  <si>
    <t>FV-Smart 20.04.04</t>
  </si>
  <si>
    <t>Il servizio di trasporto fornito ai lavoratori è sicuro.</t>
  </si>
  <si>
    <t>Il servizio di trasporto deve essere sicuro per i lavoratori e tenere conto dei requisiti di sicurezza e delle norme vigenti applicabili.</t>
  </si>
  <si>
    <t>FV 21 GESTIONE DEL SITO</t>
  </si>
  <si>
    <t>FV-Smart 21.01</t>
  </si>
  <si>
    <t>Viene effettuata una valutazione dei rischi documentata per tutti i siti registrati.</t>
  </si>
  <si>
    <t>La valutazione dei rischi deve essere:
- Disponibile per tutti i siti di produzione, incluse le strutture
- Revisionata con cadenza almeno annuale oppure quando avvengono dei cambiamenti (emergono nuovi rischi oppure si avvia la produzione in nuovi siti o di nuove colture)
La valutazione deve tenere conto di:
- Pericoli biologici, fisici e chimici (compresi gli allergeni)
- Rischio di contaminazione crociata microbiologica proveniente da siti adiacenti o nelle vicinanze
- Storia del sito (almeno un anno, ma si consiglia cinque anni)
- Impatto delle attività proposte sulle colture adiacenti</t>
  </si>
  <si>
    <t>FV-Smart 21.02</t>
  </si>
  <si>
    <t>È stato sviluppato e implementato, e viene revisionato regolarmente, un piano di gestione che stabilisce strategie volte a minimizzare i rischi identificati nella valutazione dei rischi per garantire l’adeguatezza dell’attività.</t>
  </si>
  <si>
    <t>Un piano di gestione deve:
- Essere revisionato insieme alla valutazione dei rischi (ogni anno o quando avvengono cambiamenti) e coprire tutti i rischi identificati nella valutazione dei rischi
- Descrivere le misure di controllo adottate per i rischi identificati
- Essere appropriato all’attività dell’azienda
- Supportare le attività di progettazione della struttura, di pulizia, di controllo dei parassiti e di altro tipo per ridurre al minimo i rischi di sicurezza degli alimenti
- Garantire che la disposizione delle aree e il flusso delle attività siano adatti alle finalità previste, tengano conto delle strutture applicabili e siano progettati per ridurre al minimo i rischi di sicurezza degli alimenti
- Essere efficace e messo in atto in modo evidente</t>
  </si>
  <si>
    <t>FV-Smart 21.03</t>
  </si>
  <si>
    <t>Il produttore dispone di un sistema per l’identificazione dei siti e delle strutture utilizzati per la produzione.</t>
  </si>
  <si>
    <t>Il produttore deve disporre di un sistema per identificare:
- Tutti i campi, i frutteti, le vigne, le serre e le altre aree di produzione
- Tutte le fonti idriche, le strutture di stoccaggio e di manipolazione, i magazzini per le sostanze chimiche per l’agricoltura, i cortili, gli edifici e qualsiasi impianto che rappresenti un rischio per la salute e la sicurezza dei lavoratori, la sicurezza degli alimenti o l’ambiente
L’identificazione può essere riportata su una mappa o esplicitata mediante l’utilizzo di segnali presso ciascun sito.</t>
  </si>
  <si>
    <t>FV-Smart 21.04</t>
  </si>
  <si>
    <t>Il sito è conservato pulito e in ordine.</t>
  </si>
  <si>
    <t>Il sito deve essere mantenuto tale per evitare la contaminazione dei prodotti. Non devono esservi rifiuti o cartacce nelle immediate vicinanze del/i sito/i di produzione o degli edifici di stoccaggio. Sono accettabili rifiuti e cartacce occasionali e insignificanti o provenienti dal lavoro giornaliero, se in aree definite. Tutti gli altri rifiuti devono essere rimossi, incluse perdite di carburante.</t>
  </si>
  <si>
    <t>FV-Smart 21.06</t>
  </si>
  <si>
    <t>Dove l’azienda stocca o manipola allergeni è presente un programma aziendale documentato per la gestione degli allergeni.</t>
  </si>
  <si>
    <t>Il programma per la gestione degli allergeni deve elencare gli allergeni utilizzati, stoccati o manipolati dai lavoratori presso il sito facendo specificamente riferimento alle normative vigenti. Dove applicabile, devono essere presenti procedure che regolano l’identificazione e l’isolamento degli allergeni durante le attività di stoccaggio, manipolazione, carico e spedizione sulla base di una valutazione dei rischi condotta dall’azienda. Tutti i prodotti che contengono intenzionalmente o potenzialmente materiali allergenici devono essere etichettati come previsto dalle normative sull’etichettatura degli allergeni vigenti nel Paese di produzione e nel Paese di destinazione.</t>
  </si>
  <si>
    <t>FV 22 BIODIVERSITÀ E HABITAT</t>
  </si>
  <si>
    <t>FV 22.03 Gli habitat e gli ecosistemi naturali non vengono convertiti in aree agricole</t>
  </si>
  <si>
    <t>FV-Smart 22.03.01</t>
  </si>
  <si>
    <t>All’interno dell’azienda (all’interno dei confini dell’azienda) nessuna area con un valore conservazionistico legalmente riconosciuto (o di fatto tutelata con altri mezzi) è stata convertita in area agricola o dedicata ad altri utilizzi dal 1° gennaio 2014 in poi.</t>
  </si>
  <si>
    <t>Devono essere disponibili prove (come mappe, fotografie aeree o documenti rilasciati da autorità locali o nazionali oppure fornitori di servizi autorizzati) del fatto che dal 1° gennaio 2014 in poi non è avvenuta alcuna conversione in area agricola o dedicata ad altri utilizzi nelle zone dell’azienda (all’interno dei confini dell’azienda) con le seguenti caratteristiche:
- Aree la cui tutela legale impedisce conversioni di questo tipo (aree protette riconosciute dalle leggi locali o nazionali, aree che ricadono in categorie rilevanti secondo la classificazione dell’International Union for Conservation of Nature (IUCN), aree efficacemente tutelate con atri mezzi, ecc.)</t>
  </si>
  <si>
    <t>FV 23 EFFICIENZA ENERGETICA</t>
  </si>
  <si>
    <t>FV-Smart 23.01</t>
  </si>
  <si>
    <t>L’utilizzo dell’energia all’interno dell’azienda viene monitorato.</t>
  </si>
  <si>
    <t>Devono essere presenti registrazioni dell’utilizzo dell’energia all’interno dell’azienda (ad es., fatture con il dettaglio dei consumi energetici). Il produttore (o, dove applicabile, il responsabile de sistema di gestione della qualità (SGQ)) deve sapere dove e come viene consumata energia all’interno dell’azienda e nell’ambito delle attività agricole. In assenza di contatori energetici (ad es., nel caso di piccoli produttori), sono accettabili valori stimati.
Nell’Opzione 2 gruppo di produttori, è accettabile la prova a livello di SGQ.</t>
  </si>
  <si>
    <t>FV-Smart 23.02</t>
  </si>
  <si>
    <t>In base ai risultati del monitoraggio, esiste un piano per migliorare l’efficienza energetica in azienda.</t>
  </si>
  <si>
    <t>Deve essere disponibile un piano documentato che identifica le opportunità di miglioramento dell’efficienza energetica. 
Il piano può avere carattere pluriennale se la particolare realtà del produttore lo richiede.</t>
  </si>
  <si>
    <t>FV-Smart 23.03</t>
  </si>
  <si>
    <t>Il piano di miglioramento dell’efficienza energetica prende in considerazione la riduzione al minimo dell’uso delle energie da fonti non rinnovabili.</t>
  </si>
  <si>
    <t>Il produttore deve valutare la possibilità di limitare al minimo l’utilizzo di energie non rinnovabili e di utilizzare invece energie rinnovabili.</t>
  </si>
  <si>
    <t>FV 25 GESTIONE DEI RIFIUTI</t>
  </si>
  <si>
    <t>FV-Smart 25.01</t>
  </si>
  <si>
    <t>Viene utilizzato un sistema di gestione dei rifiuti.</t>
  </si>
  <si>
    <t>Un sistema di gestione dei rifiuti per la limitazione della potenziale contaminazione del prodotto o dell’ambiente (aria, terreno, substrato e acqua) deve:
- Essere documentato e aggiornato
- Regolare la raccolta, lo stoccaggio e lo smaltimento dei materiali di scarto, compresi prodotti fitosanitari, fertilizzanti, acque reflue, scarichi e materiali di imballaggio, dove applicabile</t>
  </si>
  <si>
    <t>FV-Smart 25.02</t>
  </si>
  <si>
    <t>Sono stati individuati i rifiuti e le fonti d’inquinamento in tutte le aree dell’azienda.</t>
  </si>
  <si>
    <t>Devono essere identificati i potenziali prodotti di scarto (carta, cartone, plastica, oli, ecc.) e fonti di inquinamento (fertilizzanti in eccesso, gas di scarico, oli, carburante, rumore, reflui, sostanze chimiche, ecc.) associati ai processi dell’azienda.
Nell’Opzione 2 gruppo di produttori, è accettabile la prova a livello di sistema di gestione della qualità (SGQ).</t>
  </si>
  <si>
    <t>FV-Smart 25.04</t>
  </si>
  <si>
    <t>Le aree di ritenzione per i serbatoi di stoccaggio del gasolio e di altri combustibili sono sicure dal punto di vista ambientale.</t>
  </si>
  <si>
    <t>Le aree di ritenzione devono essere mantenute in modo tale da mitigare i rischi per l’ambiente. Il requisito minimo corrisponde a un’area circoscritta impermeabile e in grado di contenere almeno il 110% del volume del serbatoio più grande conservato al suo interno. In aree sensibili dal punto di vista ambientale, la capacità deve essere pari al 165% del volume del serbatoio più grande.</t>
  </si>
  <si>
    <t>FV-Smart 25.06</t>
  </si>
  <si>
    <t>L’acqua utilizzata per scopi di lavaggio e pulizia è smaltita in modo da minimizzare l’impatto su salute, sicurezza e ambiente.</t>
  </si>
  <si>
    <t>Le acque reflue prodotte dal lavaggio di macchinari contaminati (irroratrici, dispositivi di protezione individuale (DPI), hydrocooler, ecc.) devono essere smaltite in modo che non comportino rischi per l’ambiente o la salute umana. Gli scarichi non devono comportare rischi per le fonti idriche né contaminare i sistemi di distribuzione idrica.</t>
  </si>
  <si>
    <t>FV 27 ORGANISMI GENETICAMENTE MODIFICATI</t>
  </si>
  <si>
    <t>FV-Smart 27.01</t>
  </si>
  <si>
    <t>È disponibile una procedura per l’utilizzo e la manipolazione di materiali geneticamente modificati (GM).</t>
  </si>
  <si>
    <t>Deve essere disponibile una procedura documentata e utilizzata che spiega in che modo i materiali (colture e colture di prova) GM vengono coltivati e manipolati.</t>
  </si>
  <si>
    <t>FV-Smart 27.03</t>
  </si>
  <si>
    <t>I clienti diretti del produttore sono stati informati dello status di organismo geneticamente modificato (OGM) del prodotto.</t>
  </si>
  <si>
    <t>Devono essere conservate prove documentali della comunicazione che devono permettere di verificare che tutti i prodotti forniti ai clienti diretti soddisfi i requisiti concordati.</t>
  </si>
  <si>
    <t>FV-Smart 27.04</t>
  </si>
  <si>
    <t>Viene evitata la contaminazione accidentale tra colture geneticamente modificate (GM) e colture convenzionali.</t>
  </si>
  <si>
    <t>Deve essere effettuata una valutazione visiva dell’identificazione delle colture GM e dell’integrità delle strutture di stoccaggio.</t>
  </si>
  <si>
    <t>FV 30 GESTIONE DELLE ACQUE</t>
  </si>
  <si>
    <t>FV 30.01 Valutazioni dei rischi e piano di gestione per l’utilizzo dell’acqua</t>
  </si>
  <si>
    <t>FV-Smart 30.01.01</t>
  </si>
  <si>
    <t>È presente una valutazione dei rischi volta a valutare i rischi per la sicurezza degli alimenti legati all’acqua utilizzata pre- e post- raccolta.</t>
  </si>
  <si>
    <t>Deve essere presente una valutazione dei rischi documentata relativa all’acqua utilizzata per la produzione al chiuso o all’aperto e le attività post-raccolta. La valutazione deve coprire, almeno:
- Identificazione di fonti idriche per mezzo di mappe, fotografie, disegni (sono accettabili disegni a mano) o altre rappresentazione, volti a identificare l’ubicazione della/e fonte/i idrica/che, degli impianti permanenti e la corrente del sistema idrico (compresi sistemi di ritenuta, cisterne o eventuale acqua trattenuta per il riutilizzo); la rappresentazione deve essere collegata con mappe del sito e un sistema di riferimento in azienda
- Storico dei risultati delle analisi, dove applicabile
- Tempi di utilizzo dell’acqua (fase di crescita delle colture o post-raccolta)
- Rischio di contaminazione fisica, chimica e microbiologica
- Metodi di gestione del rischio associato ai meccanismi di distribuzione idrica per ridurre il rischio di contaminazione crociata
- Contatto tra l’acqua e la coltivazione
- Caratteristiche della coltura e della fase di crescita o della manipolazione
- Qualità dell’acqua utilizzata per fertilizzanti, prodotti fitosanitari o applicazioni post-raccolta
- Misure adottate per mitigare il rischio di contaminazione, dove appropriato (ad es., installazione di recinzioni per impedire l’intrusione di persone o bestiame)
- Soglie accettabili per la qualità dell’acqua
- Impatto sulla sicurezza degli alimenti e idoneità allo scopo
- Almeno un’analisi a ogni stagione o ciclo di certificazione per l’acqua utilizzata nelle attività post-raccolta che viene a contatto con il prodotto: il campione deve essere prelevato il più vicino possibile al punto di utilizzo (almeno un’analisi richiesta anche se si utilizzano fonti idriche riconducibili alla rete idrica urbana/comunale).
La valutazione dei rischi deve essere revisionata annualmente e ogni volta che i rischi cambiano a causa di cambiamenti operativi.</t>
  </si>
  <si>
    <t>FV-Smart 30.01.02</t>
  </si>
  <si>
    <t>È stata condotta una valutazione dei rischi per valutare le questioni ambientali legate alla gestione idrica in azienda (pre- e post-raccolto).</t>
  </si>
  <si>
    <t>Deve essere presente una valutazione dei rischi documentata relativa all’acqua utilizzata per la produzione al chiuso o all’aperto e le attività post-raccolta. Come minimo, la valutazione deve identificare gli impatti ambientali di e su:
- Fonti idriche 
- Sistemi di distribuzione
- Metodi di irrigazione
- Impieghi di acqua significativi per altre attività all’interno dell’azienda
- Impatto delle attività agricole dell’azienda stessa sugli ambienti esterni all’azienda
La valutazione dei rischi deve essere revisionata annualmente o ogni volta che i rischi cambiano.</t>
  </si>
  <si>
    <t>FV-Smart 30.01.03</t>
  </si>
  <si>
    <t>È disponibile un piano di gestione delle acque.</t>
  </si>
  <si>
    <t>Un piano di gestione delle acque deve:
- Essere revisionato almeno una volta l’anno sulla base della valutazione dei rischi revisionata
- Valutare le esigenze di manutenzione del sistema di irrigazione e di altre attrezzature per la distribuzione idrica
- Identificare la formazione richiesta ai lavoratori per eseguire manutenzione e riparazioni
- Costituire un piano individuale o regionale nel caso in cui sia documentata la condivisione di un sistema di irrigazione comunitario
- Includere riferimenti all’analisi dell’acqua
- Includere le azioni correttive intraprese relative alla qualità dell’acqua</t>
  </si>
  <si>
    <t>FV 30.02 Fonti idriche</t>
  </si>
  <si>
    <t>FV-Smart 30.02.01</t>
  </si>
  <si>
    <t>L’utilizzo di acqua a livello aziendale avviene con permessi/licenze validi quando ciò è richiesto dalla legge.</t>
  </si>
  <si>
    <t>Permessi/licenze validi rilasciati dall’autorità competente devono essere disponibili in tutti i seguenti casi:
- Estrazione di acqua per l’agricoltura
- Infrastruttura di stoccaggio dell’acqua
- Utilizzo d’acqua in azienda inclusi, senza limitazione, i processi di irrigazione, il lavaggio dei prodotti o la flottazione
- Scarico di acqua nei corsi di un fiume o di altre aree sensibili dal punto di vista ambientale, dove legalmente consentito
Tali permessi/licenze devono essere disponibili per l’audit realizzato dall’organismo di certificazione (OdC) e avere date valide.
Se i permessi/licenze non sono disponibili quando richiesto, devono essere disponibili prove del fatto che il produttore ha richiesto attivamente i permessi, che l’approvazione è in corso e che non vi sono prove evidenti di un divieto ufficiale per l’utilizzo delle fonti idriche in questione.</t>
  </si>
  <si>
    <t>FV-Smart 30.02.02</t>
  </si>
  <si>
    <t>Le limitazioni indicate nei permessi/licenze per l’acqua vengono rispettate.</t>
  </si>
  <si>
    <t>Non è inconsueto che i permessi/le licenze contengano condizioni specifiche, ad esempio volumi di estrazione o tassi di utilizzo orari, giornalieri, settimanali, mensili o annuali.
Le attrezzature utilizzate per il monitoraggio dei volumi di estrazione devono trovarsi nella posizione corretta per fornire letture accurate.
Devono essere mantenute e disponibili registrazioni che dimostrano che tali condizioni sono soddisfatte.</t>
  </si>
  <si>
    <t>FV 30.04 Stoccaggio dell'acqua</t>
  </si>
  <si>
    <t>FV-Smart 30.04.02</t>
  </si>
  <si>
    <t>Lo stoccaggio dell’acqua non comporta rischi per la sicurezza degli alimenti.</t>
  </si>
  <si>
    <t>Se vengono utilizzati serbatoi, cisterne o altri contenitori per conservare l’acqua, è necessario identificare i rischi per l’acqua o i prodotti stoccati. Se i contenitori per lo stoccaggio dell’acqua sono aperti e a contatto con l’aria, occorre gestire la possibilità di contaminazioni. Il contenitore non deve rappresentare una fonte di contaminazione per l’acqua e la qualità dell’acqua contenuta al suo interno deve essere appropriata per l’uso previsto.</t>
  </si>
  <si>
    <t>FV 30.05 Qualità dell'acqua</t>
  </si>
  <si>
    <t>FV-Smart 30.05.01</t>
  </si>
  <si>
    <t>L’acqua viene analizzata per garantire la sicurezza degli alimenti, in funzione della valutazione dei rischi.</t>
  </si>
  <si>
    <t>L’acqua deve essere analizzata a una frequenza coerente con la valutazione dei rischi e con gli attuali standard specifici di settore o le normative pertinenti. L’analisi dell’acqua deve essere parte integrante del piano di gestione delle acque e deve essere effettuata almeno una volta all’anno o più spesso se richiesto dalla valutazione dei rischi (ad es., nel caso della produzione agricola in ambiente controllato (CEA)).
Deve essere richiesta almeno un’analisi a ogni stagione o ciclo di certificazione per l’acqua che entra a contatto con i prodotti durante la lavorazione post-raccolta, con campioni prelevati il più vicino possibile al punto di utilizzo. Deve essere richiesta almeno un’analisi anche se si utilizzano fonti idriche riconducibili alla rete idrica comunale/urbana.
L’analisi dell’acqua deve riflettere la natura e l’ampiezza del sistema idrico, e il campo di applicazione della produzione (tipo di prodotto, applicazioni, raccolta, manipolazione, fonti idriche, ecc.). Se sono utilizzate fonti idriche diverse, ognuna di esse deve essere sottoposta a campionamento.
I campionamenti devono essere effettuati in luoghi rappresentativi della fonte idrica, di solito il più possibile vicino al punto di applicazione.
L’analisi deve essere effettuata durante il periodo di utilizzo dell’acqua sui prodotti e durante il periodo in cui il rischio è più elevato.
Deve essere presente una procedura documentata per l’analisi dell’acqua, che comprenda:
- Frequenza di campionamento
- L’operatore responsabile del campionamento
- Il metodo di raccolta del campione
- Il laboratorio che analizza i campioni
- Luogo di prelievo del campione
Devono essere mantenute registrazioni di tutte le analisi.</t>
  </si>
  <si>
    <t>FV-Smart 30.05.02</t>
  </si>
  <si>
    <t>Sono state adottate azioni correttive in base ai risultati della valutazione dei rischi e a quelli dell’analisi dell’acqua.</t>
  </si>
  <si>
    <t>Deve essere disponibile la documentazione delle azioni correttive secondo quanto identificato e richiesto dalla valutazione dei rischi idrici e dagli standard di settore attuali o dalle normative pertinenti. Devono essere intraprese azioni in base al livello del rischio.
Possibili strategie per ridurre il rischio di contaminazione del prodotto derivante dall’uso di acqua comprendono, tra l’altro:
- Trattare l’acqua prima dell’uso
- Evitare che l’acqua entri in contatto con la parte della coltivazione che può essere raccolta
- Ridurre la vulnerabilità dell’approvvigionamento idrico
- Far trascorrere un periodo di tempo sufficiente tra l’applicazione e la raccolta per garantire una riduzione delle concentrazioni di agenti patogeni
I produttori che adottano queste strategie devono verificare che il rischio di contaminazione dei prodotti venga gestito.</t>
  </si>
  <si>
    <t>FV-Smart 30.05.04</t>
  </si>
  <si>
    <t>L’acqua che entra a contatto con i prodotti durante la raccolta e la post-raccolta soddisfa gli standard microbiologici per l’acqua potabile.</t>
  </si>
  <si>
    <t>L’acqua (compreso il ghiaccio) utilizzata durante le attività di raccolta e post-raccolta (raffreddamento, trasporto, lavaggio, ecc.) deve soddisfare gli standard microbiologici dell’acqua potabile e deve essere gestita in modo tale da evitare la contaminazione dei prodotti.
Fanno eccezione solo i campi di mirtilli rossi raccolti tramite sommersione, nel qual caso le analisi devono confermare che l’acqua non è fonte di contaminazione microbiologica per il prodotto.</t>
  </si>
  <si>
    <t>FV-Smart 30.05.05</t>
  </si>
  <si>
    <t>L’acqua utilizzata con meccanismi di ricircolo durante la produzione, la raccolta e la post-raccolta viene sostituita o reintegrata con una frequenza appropriata.</t>
  </si>
  <si>
    <t>Se l’acqua impiegata nelle attività di produzione, raccolta e post-raccolta utilizza meccanismi di ricircolo, deve essere stata stabilita una frequenza appropriata per la sostituzione dell’acqua sulla base dei parametri applicabili (pH, efficacia degli additivi antimicrobici, torbidità, valutazione visiva, ecc.).
“N/A” se non viene utilizzata acqua con meccanismi di ricircolo.</t>
  </si>
  <si>
    <t>FV-Smart 30.05.06</t>
  </si>
  <si>
    <t>L’acqua trattata utilizzata durante la raccolta o la post-raccolta viene monitorata in modo appropriato.</t>
  </si>
  <si>
    <t>L’acqua trattata (con additivi antimicrobici per acqua, ozono, ecc.) utilizzata durante le attività di raccolta e post-raccolta (ad es., raffreddamento) deve sottostare a un sistema di monitoraggio documentato per il processo di trattamento e la verifica periodica dell’accettabilità dei parametri. Il monitoraggio deve essere effettuato con una frequenza stabilita in base a una valutazione dei rischi. I valori misurati durante il monitoraggio devono essere confrontati con i parametri accettabili stabiliti. Per i risultati delle analisi al di fuori delle soglie stabilite è necessario intraprendere azioni correttive.</t>
  </si>
  <si>
    <t>FV 32 PRODOTTI FITOSANITARI</t>
  </si>
  <si>
    <t>FV 32.01 Gestione dei prodotti fitosanitari</t>
  </si>
  <si>
    <t>FV-Smart 32.01.01</t>
  </si>
  <si>
    <t>Vengono utilizzati solo i trattamenti con prodotti fitosanitari (PF) autorizzati per il Paese di produzione.</t>
  </si>
  <si>
    <t>Deve essere presente un sistema per garantire che i PF vengano utilizzati come consentito nel Paese di produzione.
Le prove possono essere rappresentate da elenchi di riferimento (accettabili anche online), etichette dei prodotti o descrizioni delle normative vigenti. Laddove non esista un programma di registrazione ufficiale nel Paese di produzione, il produttore deve fare riferimento al “Codice di Condotta Internazionale per la Gestione dei Pesticidi” della FAO (Organizzazione delle Nazioni Unite per l’alimentazione e l’agricoltura).
L’utilizzo estrapolato di PF è consentito in base al programma di registrazione locale (vedere linee guida).
Deve essere disponibile un elenco documentato aggiornato che prende in considerazione qualunque cambiamento nelle leggi locali e nazionali relativamente a biocidi, cere e PF post-raccolta, per i prodotti commerciali a marchio (inclusa qualsiasi composizione in termini di principi attivi) che sono utilizzati.</t>
  </si>
  <si>
    <t>FV-Smart 32.01.02</t>
  </si>
  <si>
    <t>I prodotti fitosanitari (PF) e altri trattamenti vengono applicati in maniera appropriata e secondo le raccomandazioni presenti sull’etichetta del prodotto.</t>
  </si>
  <si>
    <t>Deve essere presente un sistema che garantisca che i PF, compresi gli agenti di controllo biologico, vengono utilizzati come consentito per la coltura e l’uso previsto specifici (ad es., per il parassita, la malattia l’erba infestante verso cui è diretto l’intervento) e secondo le raccomandazioni in etichetta o la pubblicazione ufficiale dell’ente di registrazione.
Se il produttore impiega un PF senza etichetta deve dimostrare l’approvazione ufficiale per l’impiego di tale PF sulla coltura nel paese di utilizzo.
Tutti i PF devono essere etichettati in maniera corretta e appropriata.</t>
  </si>
  <si>
    <t>FV 32.02 Registrazioni delle applicazioni</t>
  </si>
  <si>
    <t>FV-Smart 32.02.01</t>
  </si>
  <si>
    <t>Sono conservati i registri riguardanti l’applicazione di prodotti fitosanitari (PF).</t>
  </si>
  <si>
    <t>Devono essere conservate le registrazioni di tutte le applicazioni di PF, agenti di controllo biologico e trattamenti post-raccolta, specificando quanto segue:
- La coltivazione e/o la varietà trattata
- Il luogo di applicazione (l’area geografica, il nome o il riferimento dell’azienda, e il campo, il frutteto o la serra in cui è collocata la coltura)
- Date esatte (giorno/mese/anno) dall’inizio alla conclusione (il produttore non deve registrare l’ora di conclusione ma deve sempre registrare la data di conclusione; in questo modo gli intervalli di rientro vengono calcolati partendo dall’inizio del giorno successivo).
- Il nome commerciale e il principio attivo o l’organismo benefico con il suo nome scientifico
- Intervallo di sicurezza pre-raccolta come indicato sull’etichetta del prodotto o, se non è presente in etichetta, come stabilito da una fonte ufficiale
- Quantità di prodotto applicata (in peso o in volume) e tasso o concentrazione
- Tipo di macchinario o attrezzature utilizzate per l’applicazione (irroratrice a spalla, applicazione aerea, chemigation, ecc.)
- Motivo dell’applicazione (parassita, malattia, erba infestante, condizione da eliminare, ecc.)
- Nome completo dell’operatore che effettua l’applicazione (persona che applica)
- Nome completo della persona tecnicamente responsabile delle decisioni e dell’autorizzazione delle applicazioni dei trattamenti (se una sola persona autorizza tutte e applicazioni, è sufficiente registrare i dati della persona una sola volta)</t>
  </si>
  <si>
    <t>FV 32.04 Contenitori vuoti</t>
  </si>
  <si>
    <t>FV-Smart 32.04.01</t>
  </si>
  <si>
    <t>I contenitori vuoti dei prodotti fitosanitari (PF) vengono risciacquati tre volte con acqua prima di essere stoccati e smaltiti, e l’acqua di risciacquo viene smaltita in modo tale da mitigare il rischio ambientale.</t>
  </si>
  <si>
    <t xml:space="preserve">Sull’irroratrice di PF deve essere installato un dispositivo di lavaggio a pressione per i contenitori di PF, oppure devono essere presenti chiare istruzioni documentate per risciacquare ogni contenitore almeno tre volte prima del suo smaltimento.
Il liquido di risciacquo dei contenitori vuoti di PF deve essere sempre re-immesso nel serbatoio dell’irroratrice in fase di miscelazione, o smaltito in modo da non compromettere né la sicurezza degli alimenti né l’ambiente, utilizzando un dispositivo di manipolazione dei contenitori, o seguendo una procedura documentata per gli operatori dell’irroratrice.
</t>
  </si>
  <si>
    <t>FV-Smart 32.04.02</t>
  </si>
  <si>
    <t>Viene evitato il riutilizzo di contenitori vuoti di prodotti fitosanitari (PF) per scopi diversi dalla conservazione e dal trasporto di un prodotto identico.</t>
  </si>
  <si>
    <t>Devono esserci prove che i contenitori vuoti di PF non sono stati e non vengono attualmente riutilizzati per scopi diversi dalla conservazione e dal trasporto di un prodotto identico, come riportato sull’etichetta originale. Nelle regioni in cui vi è il rischio che il contenitore venga utilizzato per trasportare acqua potabile, i contenitori devono essere forati prima dello smaltimento.</t>
  </si>
  <si>
    <t>FV-Smart 32.04.03</t>
  </si>
  <si>
    <t>I contenitori vuoti vengono tenuti al sicuro fino a quando è possibile il loro smaltimento.</t>
  </si>
  <si>
    <t>Deve essere identificato un luogo di deposito sicuro di tutti i contenitori vuoti di prodotti fitosanitari (PF) prima del loro smaltimento, separato dalle colture e dai materiali di imballaggio (ad es., contrassegnato in modo permanente tramite cartelli), con accesso fisicamente limitato a persone e animali.</t>
  </si>
  <si>
    <t>FV-Smart 32.04.04</t>
  </si>
  <si>
    <t>I contenitori vuoti dei prodotti fitosanitari (PF) vengono smaltiti in modo tale da mitigare il rischio per esseri umani e ambiente.</t>
  </si>
  <si>
    <t>Il produttore deve smaltire i contenitori vuoti di PF utilizzando un sistema di manipolazione sicura prima dello smaltimento, e un metodo di smaltimento che impedisca l’esposizione delle persone ai contenuti e la contaminazione dell’ambiente (corsi d’acqua, flora e fauna).</t>
  </si>
  <si>
    <t>FV-Smart 32.04.05</t>
  </si>
  <si>
    <t>Vengono utilizzati sistemi di raccolta e smaltimento ufficiali, laddove disponibili, e in tal caso, i contenitori vuoti sono adeguatamente conservati, etichettati e manipolati secondo le regole di un sistema di raccolta.</t>
  </si>
  <si>
    <t>Qualora esistano sistemi ufficiali di raccolta e smaltimento, devono esserci registrazioni comprovanti la partecipazione da parte del produttore. Tutti i contenitori vuoti di prodotti fitosanitari (PF), una volta svuotati, devono essere adeguatamente conservati, etichettati, manipolati e smaltiti secondo i requisiti del programma ufficiale di raccolta e smaltimento, dove applicabile.</t>
  </si>
  <si>
    <t>FV-Smart 32.04.06</t>
  </si>
  <si>
    <t>Tutte le normative locali relative allo smaltimento o alla distruzione dei contenitori dei prodotti fitosanitari (PF) vengono rispettate.</t>
  </si>
  <si>
    <t>Qualora esistenti, tutti i regolamenti e le leggi nazionali, regionali e locali in materia di smaltimento dei contenitori vuoti di PF devono essere state rispettate.</t>
  </si>
  <si>
    <t>FV 32.05 Prodotti fitosanitari obsoleti</t>
  </si>
  <si>
    <t>FV-Smart 32.05.01</t>
  </si>
  <si>
    <t>I prodotti fitosanitari (PF) obsoleti sono tenuti in maniera sicura, identificati e smaltiti mediante un canale autorizzato o approvato.</t>
  </si>
  <si>
    <t>Devono esserci registrazioni a dimostrazione che i PF obsoleti sono stati smaltiti per mezzo di canali autorizzati ufficialmente. Qualora ciò non sia possibile, i PF obsoleti devono essere tenuti in modo sicuro e identificabile.</t>
  </si>
  <si>
    <t>FV 32.08 Applicazione di altre sostanze</t>
  </si>
  <si>
    <t>FV-Smart 32.08.01</t>
  </si>
  <si>
    <t>Vengono conservate registrazioni aggiornate relative a tutte le sostanze che non sono coperte dalle altre sezioni.</t>
  </si>
  <si>
    <t>Devono essere conservate le registrazioni relative alle altre sostanze applicate su acqua, suolo e sistemi di fertirrigazione/idroponici (promotori di crescita delle piante, condizionatori del suolo, regolatori di pH, rimedi preparati autonomamente e acquistati, ecc.). Le registrazioni devono includere il nome della sostanza, la coltivazione, il campo, la data e la quantità usata. Nel caso di prodotti acquistati, deve essere registrato il nome commerciale, dove applicabile, e il principio attivo o l’ingrediente o la fonte principale (piante, alghe, minerali ecc.). Se nel paese di produzione esiste uno schema di registrazione per questa/e sostanza/e, questa deve essere approvata.
Se le sostanze non devono essere autorizzate per l’utilizzo nel paese di produzione, il produttore deve accertarsi che il loro utilizzo non comprometta la sicurezza degli alimenti.
Le registrazioni devono contenere informazioni sugli ingredienti, ove disponibili.</t>
  </si>
  <si>
    <t>FV 32.09 Stoccaggio dei prodotti fitosanitari e dei prodotti per il trattamento post-raccolta</t>
  </si>
  <si>
    <t>FV-Smart 32.09.01</t>
  </si>
  <si>
    <t>I prodotti fitosanitari (PF), gli agenti di controllo biologico ed eventuali altri prodotti per i trattamenti sono stoccati in modo da garantire la corretta gestione dei rischi associati.</t>
  </si>
  <si>
    <t>Il locale di stoccaggio dei PF deve:
- Osservare tutte le opportune regolamenti e leggi nazionali, regionali e locali in vigore
- Trovarsi lontano dalle aree di produzione, dalle aree di stoccaggio degli imballaggi, dalle aree abitate e dai prodotti raccolti per evitare contaminazioni crociate
- Essere mantenuto in sicurezza e chiuso a chiave quando non è in uso
- Essere accessibile solo alle persone che hanno seguito corsi di formazione per la manipolazione dei PF
- Essere adeguatamente ventilato
- Essere provvisto di strumenti di misura per garantire l’accuratezza delle miscele, compresi contenitori con scale graduate e bilance tarate
- Essere provvisto di utensili (secchi, punto di approvvigionamento idrico, ecc.) che devono essere mantenuti puliti per manipolare in modo sicuro ed efficiente i PF che possono essere applicati (quest’ultimo requisito si applica anche all’area di riempimento/miscelazione, se è separata da quella di stoccaggio)
- Garantire che tutti i PF utilizzati sulle colture registrate siano stoccati separatamente da quelli utilizzati sulle colture non registrate (ad es., sostanze chimiche per il giardinaggio)
- Contenere i PF nei loro contenitori originali (soltanto in caso di rottura, i nuovi imballaggi sostitutivi devono contenere tutte le informazioni dell’etichetta originale).</t>
  </si>
  <si>
    <t>FV-Smart 32.09.02</t>
  </si>
  <si>
    <t>Le strutture per la conservazione dei prodotti fitosanitari (PF) sono strutturalmente solide e robuste.</t>
  </si>
  <si>
    <t>La capacità di stoccaggio deve essere sufficiente a contenere tutti i PF durante la stagione in cui si ha il picco di applicazione. Il locale di stoccaggio deve essere resistente.</t>
  </si>
  <si>
    <t>FV-Smart 32.09.03</t>
  </si>
  <si>
    <t>Lo stoccaggio dei prodotti fitosanitari (PF) non deve comportare rischi per i lavoratori o creare opportunità di contaminazione crociata.</t>
  </si>
  <si>
    <t>Lo stoccaggio di PF e prodotti per il trattamento post-raccolta deve essere realizzato in modo da mitigare i rischi relativi a salute e sicurezza dei lavoratori e il rischio di contaminazione crociata.
I liquidi non devono mai essere conservati al di sopra di formulazioni in polvere o granulari.</t>
  </si>
  <si>
    <t>FV-Smart 32.09.04</t>
  </si>
  <si>
    <t>I prodotti fitosanitari (PF) vengono stoccati a temperature appropriate.</t>
  </si>
  <si>
    <t>Le temperature di stoccaggio devono essere conformi ai requisiti indicati in etichetta.</t>
  </si>
  <si>
    <t>FV-Smart 32.09.05</t>
  </si>
  <si>
    <t>Il locale di stoccaggio dei prodotti fitosanitari (PF) è illuminato.</t>
  </si>
  <si>
    <t>Il locale di stoccaggio deve essere illuminato da luce naturale o illuminazione artificiale in misura sufficiente a permettere facilmente la lettura di tutte le etichette dei prodotti.</t>
  </si>
  <si>
    <t>FV-Smart 32.09.06</t>
  </si>
  <si>
    <t>Le strutture per la conservazione dei prodotti fitosanitari (PF) sono in grado di trattenere e gestire eventuali fuoriuscite di prodotto.</t>
  </si>
  <si>
    <t>Gli scaffali non devono essere assorbenti in caso di fuoriuscite (metallo, plastica rigida, o ricoperti con una fodera impermeabile, ecc.).
Il deposito dei PF deve disporre di serbatoi di contenimento oppure essere circoscritto in modo da contenere fino al 110% del volume del contenitore di liquidi più grande conservato in magazzino, in modo che non possano esserci perdite, infiltrazioni oppure contaminazioni all’esterno del deposito. I materiali e gli strumenti come sabbia, scopa e paletta e sacchetti di plastica devono essere disponibili e posizionati in un punto fisso per essere utilizzati esclusivamente in caso di fuoriuscite di PF.</t>
  </si>
  <si>
    <t>FV 32.10 Miscelazione e manipolazione</t>
  </si>
  <si>
    <t>FV-Smart 32.10.01</t>
  </si>
  <si>
    <t>I lavoratori esposti a prodotti fitosanitari (PF) applicabili hanno accesso a controlli sanitari in funzione della valutazione dei rischi, dell’esposizione ai prodotti e della tossicità dei prodotti.</t>
  </si>
  <si>
    <t>Il produttore deve fornire ai lavoratori che entrano a contatto con i PF la possibilità di sottoporsi a controlli sanitari a cadenza annuale o in funzione dello stato di salute dei lavoratori e della valutazione dei rischi di sicurezza. I controlli sanitari devono rispettare la riservatezza dei dati personali. La valutazione dei rischi deve identificare lo specifico tipo di esposizione a sostanze chimiche che permette di avere diritto ai controlli sanitari. Dove è possibile accedere a controlli sanitari tramite programmi statali dedicati ai lavoratori agricoli, questi controlli possono essere utilizzati nella valutazione dei rischi come giustificazione poiché l’assistenza sanitaria è già disponibile per i lavoratori soggetti a livelli di esposizione elevati. I lavoratori devono essere informati sulle modalità di accesso a tali servizi sanitari.</t>
  </si>
  <si>
    <t>FV-Smart 32.10.02</t>
  </si>
  <si>
    <t>I prodotti fitosanitari (PF) vengono miscelati e manipolati secondo i requisiti indicati in etichetta.</t>
  </si>
  <si>
    <t>Le attrezzature appropriate utilizzate per la misurazione devono essere e adeguate per la miscelazione di PF e si devono seguire le corrette procedure per la manipolazione e il riempimento.</t>
  </si>
  <si>
    <t>FV-Smart 32.10.03</t>
  </si>
  <si>
    <t>È disponibile una procedura di gestione degli incidenti vicino al locale di stoccaggio di prodotti fitosanitari (PF)/sostanze chimiche.</t>
  </si>
  <si>
    <t>Una procedura di gestione degli incidenti, contenente tutte le informazioni e che includa i numeri telefonici d’emergenza, deve mostrare i passaggi fondamentali di pronto soccorso. La procedura deve essere accessibile da tutte le persone che lavorano vicino ai locali di stoccaggio di PF/sostanze chimiche e alle aree di miscelazione designate.</t>
  </si>
  <si>
    <t>FV-Smart 32.10.04</t>
  </si>
  <si>
    <t>Sono disponibili strutture per la gestione di contaminazioni degli operatori.</t>
  </si>
  <si>
    <t>Tutti i locali di stoccaggio di prodotti fitosanitari (PF)/sostanze chimiche e le aree di riempimento/miscelazione presenti all’interno dell’azienda devono essere provviste di strumenti per il lavaggio oculare, di una fonte di acqua pulita vicino all’area di lavoro e di un kit di pronto soccorso contenente il materiale di pronto soccorso necessario.</t>
  </si>
  <si>
    <t>FV 32.11 Fatture e documentazione sugli approvvigionamenti</t>
  </si>
  <si>
    <t>FV-Smart 32.11.01</t>
  </si>
  <si>
    <t>Vengono conservate le fatture e/o la documentazione relativa agli approvvigionamenti di tutti i prodotti fitosanitari (PF) e i trattamenti post-raccolta.</t>
  </si>
  <si>
    <t>Devono essere prese misure per evitare i PF illegali e contraffatti.
È necessario conservare le fatture, la documentazione relativa agli approvvigionamenti o le bolle di accompagnamento di tutti i PF utilizzati e/o stoccati.</t>
  </si>
  <si>
    <t>FV 33 MANIPOLAZIONE POST-RACCOLTA</t>
  </si>
  <si>
    <t>FV 33.01 Aree adibite al confezionamento (sul campo o in una struttura) e allo stoccaggio</t>
  </si>
  <si>
    <t>FV-Smart 33.01.01</t>
  </si>
  <si>
    <t>I prodotti raccolti e confezionati vengono stoccati per ridurre al minimo i rischi per la sicurezza degli alimenti.</t>
  </si>
  <si>
    <t>Tutti i prodotti raccolti (prodotti confezionati, sfusi) vengono stoccati in modo appropriato e protetti dalle contaminazioni in conformità alla valutazione dei rischi igienici.</t>
  </si>
  <si>
    <t>FV-Smart 33.01.02</t>
  </si>
  <si>
    <t>Tutti i luoghi in cui avvengono la raccolta, lo stoccaggio e la distribuzione di prodotti confezionati vengono puliti e sottoposti a manutenzione.</t>
  </si>
  <si>
    <t>Tutte le strutture e le attrezzature usate per lo stoccaggio e la manipolazione del prodotto (pareti, pavimenti, linee di trasporto, macchinari, ecc.) devono essere pulite e sottoposte a manutenzione con una frequenza definita secondo un programma di pulizia e manutenzione documentato. Le attività di manutenzione non devono introdurre rischi per la sicurezza degli alimenti. Devono essere conservate registrazioni relative alla pulizia e alla manutenzione.</t>
  </si>
  <si>
    <t>FV-Smart 33.01.03</t>
  </si>
  <si>
    <t>I materiali di imballaggio sono appropriati per l’uso previsto e vengono conservati in condizioni che li proteggano dalle contaminazioni.</t>
  </si>
  <si>
    <t>I materiali di imballaggio (comprese le casse riutilizzabili) devono essere appropriati per l’uso previsto e devono essere conservati in condizioni che li proteggano da contaminazioni e deterioramento. I materiali di imballaggio possono essere conservati all’aperto, purché i rischi di contaminazione siano stati gestiti (ad es., sigillando i materiali di imballaggio all’interno di coperture in plastica).</t>
  </si>
  <si>
    <t>FV-Smart 33.01.04</t>
  </si>
  <si>
    <t>Le attrezzature per la pulizia, i detergenti, i lubrificanti, ecc. sono stoccati e utilizzati per evitare la contaminazione dei prodotti da parte di sostanze chimiche e sono approvati per l’utilizzo nel settore alimentare.</t>
  </si>
  <si>
    <t>Allo scopo di evitare la contaminazione chimica dei prodotti, i detergenti, i lubrificanti, ecc., devono essere conservati in aree ben definite, lontani dai prodotti.
Esistono prove documentali (specifiche di etichetta o schede tecniche) che autorizzano l’impiego nel settore alimentare di detergenti, lubrificanti, ecc. che potrebbero venire a contatto con i prodotti.</t>
  </si>
  <si>
    <t>FV 33.02 Corpi estranei</t>
  </si>
  <si>
    <t>FV-Smart 33.02.01</t>
  </si>
  <si>
    <t>Sono presenti sistemi per garantire che i materiali estranei non contaminino i prodotti.</t>
  </si>
  <si>
    <t>Devono essere presenti sistemi per garantire che i materiali estranei, tra cui insetti, ghiaia, detriti, vetro e plastica dura, non contaminino i prodotti.
Gli elementi in vetro, plastica dura e materiali analoghi (ad es., lampadine, strutture, ecc.) sospesi al di sopra dei prodotti o utilizzati per la manipolazione del prodotto devono avere un design sicuro o essere protetti/schermati.</t>
  </si>
  <si>
    <t>FV-Smart 33.02.02</t>
  </si>
  <si>
    <t>È presente un sistema per gestire la contaminazione da parte di materiali estranei.</t>
  </si>
  <si>
    <t>È presente un sistema per gestire la contaminazione da parte di materiali estranei, compresi frammenti di vetro e plastica dura (nelle serre, nelle aree dedicate alla manipolazione, alla preparazione e allo stoccaggio dei prodotti, ecc.).</t>
  </si>
  <si>
    <t>FV 33.03 Controllo della temperatura e dell'umidità</t>
  </si>
  <si>
    <t>FV-Smart 33.03.01</t>
  </si>
  <si>
    <t>Vengono mantenute condizioni di stoccaggio controllate.</t>
  </si>
  <si>
    <t>Le aree di stoccaggio a temperatura, umidità (dove rilevante) e atmosfera controllate devono essere sottoposte a monitoraggio e manutenzione. Le registrazioni del monitoraggio devono essere conservate.</t>
  </si>
  <si>
    <t>FV 33.04 Controllo dei parassiti</t>
  </si>
  <si>
    <t>FV-Smart 33.04.01</t>
  </si>
  <si>
    <t>È presente e viene seguito un piano di gestione dei parassiti.</t>
  </si>
  <si>
    <t>Deve essere presente un piano di gestione dei parassiti per monitorare e tenere sotto controllo i parassiti presenti nelle aree di confezionamento e stoccaggio.
Devono esserci prove visive dell’efficacia dei processi di monitoraggio e controllo dei parassiti.</t>
  </si>
  <si>
    <t>FV-Smart 33.04.02</t>
  </si>
  <si>
    <t>Vengono conservate registrazioni delle verifiche di controllo dei parassiti e delle azioni correttive intraprese.</t>
  </si>
  <si>
    <t>È necessario eseguire il monitoraggio e conservare le registrazioni delle verifiche di controllo dei parassiti e dei piani con le azioni di follow-up.</t>
  </si>
  <si>
    <t>FV 33.05 Etichettatura prodotto</t>
  </si>
  <si>
    <t>FV-Smart 33.05.01</t>
  </si>
  <si>
    <t>L’etichettatura finale del prodotto è appropriata.</t>
  </si>
  <si>
    <t>Dove il confezionamento finale dei prodotti è compreso nel campo di applicazione della certificazione, l’etichettatura dei prodotti deve essere effettuata in conformità ai requisiti applicabili nel Paese in cui si intende vendere e a eventuali specifiche richieste dal cliente.
Le confezioni possono essere fornite dal cliente stesso e in tal caso provano l’adempimento delle specifiche del cliente.</t>
  </si>
  <si>
    <t>FV 33.06 Programma di monitoraggio ambientale</t>
  </si>
  <si>
    <t>FV-Smart 33.06.01</t>
  </si>
  <si>
    <t>È presente un programma di monitoraggio ambientale microbiologico basato sul rischio per le aree di manipolazione del prodotto.</t>
  </si>
  <si>
    <t>Dove le attività post-raccolta sono comprese nell’attività aziendale, deve essere presente un programma di monitoraggio ambientale microbiologico basato sul rischio per le aree di manipolazione del prodotto. Il programma deve consentire la valutazione dell’efficacia delle procedure di pulizia nell’identificare le fonti di potenziali contaminazioni (nell’acqua, sulle superfici, ecc.). La valutazione dei rischi deve determinare le aree di potenziale contaminazione (ad es., zone ad alto traffico o difficili da pulire).
Nel caso di produzione agricola in ambiente controllato (CEA) con programmi di monitoraggio ambientale deve essere disponibile la documentazione delle attività di produzione applicabili e non limitate alla sola manipolazione del prodotto.</t>
  </si>
  <si>
    <t xml:space="preserve">FO 01 GESTIONE </t>
  </si>
  <si>
    <t>FO 01.04.02</t>
  </si>
  <si>
    <t>Gli individui responsabili delle decisioni tecniche quali:
- Determinare quantità e tipo di fertilizzante (organico o inorganico)
- Scegliere i prodotti fitosanitari (PF)
- Prendere decisioni sulle applicazioni di PF (in fase di moltiplicazione, pre-raccolta e/o post-raccolta)
devono essere in grado di dimostrare competenze tecniche sufficienti.
Se la persona responsabile delle decisioni tecniche è un produttore, un lavoratore incaricato o un esperto tecnico, la sua esperienza deve essere integrata con le conoscenze tecniche attuali (accesso a pubblicazioni del settore tecnico, partecipazione a formazione specifica, licenza per l’applicazione di PF valida, ecc.).
Se la persona responsabile delle decisioni tecniche è un consulente qualificato esterno, la sua competenza tecnica deve essere dimostrata per mezzo di qualifiche ufficiali o certificati che dimostrino la partecipazione a corsi di formazione specifici.</t>
  </si>
  <si>
    <t>FO 05 GESTIONE DELLE ACQUE</t>
  </si>
  <si>
    <t>FO 05.01.01</t>
  </si>
  <si>
    <t>Deve essere presente una valutazione dei rischi documentata relativa all’acqua utilizzata per la produzione al chiuso o all’aperto e le attività post-raccolta. Come minimo, la valutazione deve identificare gli impatti ambientali di e su:
- Le proprie attività agricole su fonti idriche e ambienti esterni all’azienda, compreso il rischio di esaurimento delle fonti idriche o il rischio di impatto sulla qualità dell’acqua
- Sistemi di distribuzione e irrigazione
Dove le informazioni sono notoriamente disponibili, il produttore deve essere consapevole di quali fonti idriche sono ritenute di importanza cruciale secondo le fonti di informazioni di pubblico dominio (media, organizzazioni civili, autorità, fonti accademiche, altre).
La valutazione dei rischi deve essere revisionata annualmente o ogni volta che i rischi cambiano.</t>
  </si>
  <si>
    <t>FO 07 PRODOTTI FITOSANITARI</t>
  </si>
  <si>
    <t>FO 07.04.01</t>
  </si>
  <si>
    <t>I prodotti fitosanitari (PF), gli agenti di controllo biologico e/o i prodotti per i trattamenti post-raccolta vengono stoccati in conformità alle regole basilari per lo stoccaggio e l’utilizzo sicuro.</t>
  </si>
  <si>
    <t>Il locale di stoccaggio dei PF deve:
- Osservare tutte le opportune regolamenti e leggi nazionali, regionali e locali in vigore
- Essere mantenuto in sicurezza e chiuso a chiave quando non è in uso
- Essere accessibile solo alle persone che hanno seguito corsi di formazione per la manipolazione dei PF
- Essere adeguatamente ventilato
- Essere provvisto di strumenti di misura per garantire l’accuratezza delle miscele, compresi contenitori con scale graduate e bilance tarate
- Essere provvisto di utensili (secchi, punto di approvvigionamento idrico, ecc.) che devono essere mantenuti puliti per manipolare in modo sicuro ed efficiente i PF che possono essere applicati (quest’ultimo requisito si applica anche all’area di riempimento/miscelazione, se è separata da quella di stoccaggio)
- Impedire la contaminazione crociata tra PF, prodotti raccolti e altri materiali per mezzo di una barriera fisica (parete, telone, ecc.)
- Garantire che tutti i PF utilizzati sulle colture registrate siano stoccati separatamente da quelli utilizzati sulle colture non registrate (ad es., sostanze chimiche per il giardinaggio)
- Contenere i PF nei loro contenitori originali (soltanto in caso di rottura, i nuovi imballaggi sostitutivi devono contenere tutte le informazioni dell’etichetta originale).</t>
  </si>
  <si>
    <t>FO 08 POST-RACCOLTA</t>
  </si>
  <si>
    <t>FO 08.01.01</t>
  </si>
  <si>
    <t>È stata effettuata una valutazione dei rischi per valutare i problemi di qualità dell’acqua utilizzata nella fase di post-raccolta.</t>
  </si>
  <si>
    <t>La valutazione dei rischi deve considerare la frequenza dell’analisi, le fonti idriche, contaminanti chimici e minerali.
La valutazione dei rischi deve essere revisionata ogni anno, ogni volta che i rischi cambiano a causa di variazioni operative o quando si verifica una situazione che potrebbe introdurre un’opportunità di contaminazione del sistema.</t>
  </si>
  <si>
    <t>FO 08.01.02</t>
  </si>
  <si>
    <t>L’analisi dell’acqua dovrebbe essere effettuata da un laboratorio che adotta procedure per il controllo qualità.</t>
  </si>
  <si>
    <t>Racc.</t>
  </si>
  <si>
    <t>FO 08.01.03</t>
  </si>
  <si>
    <t>Devono essere disponibili le registrazioni delle azioni intraprese per gestire i rischi legati alla qualità dell’acqua utilizzata nella fase post-raccolta, unitamente alle registrazioni dei risultati ottenuti con tali azioni.</t>
  </si>
  <si>
    <t>FO 08.02.01</t>
  </si>
  <si>
    <t>Il produttore utilizza trattamenti post-raccolta se e solo se non esistono alternative per garantire il mantenimento di una buona qualità.</t>
  </si>
  <si>
    <t>Devono essere state considerate e valutate tutte le possibili alternative all’uso di trattamenti post-raccolta, e le sostanze chimiche devono essere utilizzate solo quando non esiste un’alternativa tecnicamente accettata.
I trattamenti post-raccolta possono comprendere prodotti fitosanitari (PF), coloranti per i fiori e altri trattamenti.</t>
  </si>
  <si>
    <t>FO 08.02.02</t>
  </si>
  <si>
    <t>Tutte le istruzioni in etichetta vengono rispettate.</t>
  </si>
  <si>
    <t>Devono essere presenti procedure chiare e devono essere disponibili documenti (registrazioni dell’applicazione di prodotti fitosanitari (PF) post-raccolta, date di confezionamento/consegna dei prodotti trattati, ecc.) che dimostrino che le istruzioni riportare sull’etichetta delle sostanze chimiche applicate ai prodotti raccolti sono state rispettate.</t>
  </si>
  <si>
    <t>FO 08.02.03</t>
  </si>
  <si>
    <t>Il produttore utilizza solo prodotti fitosanitari (PF) ufficialmente registrati nel Paese di utilizzo e approvati per l’utilizzo post-raccolta.</t>
  </si>
  <si>
    <t>Tutti i PF applicati post-raccolta o eventuali altri trattamenti post-raccolta utilizzati sui prodotti raccolti devono essere ufficialmente registrati o consentiti dall’appropriata organizzazione governativa nel Paese di applicazione, approvati per l’uso nel Paese di applicazione e approvati per l’uso sulla post-raccolta come indicato nelle etichette dei PF e dei biocidi. Dove non è presente un programma di registrazione ufficiale, il produttore deve fare riferimento alle linee guida GLOBALG.A.P. in materia e al “Codice di Condotta Internazionale per la Gestione dei Pesticidi” dell’Organizzazione delle Nazioni Unite per l’alimentazione e l’agricoltura (FAO).</t>
  </si>
  <si>
    <t>FO 08.02.04</t>
  </si>
  <si>
    <t>Il produttore tiene un elenco aggiornato dei prodotti fitosanitari (PF) post-raccolta utilizzati, ed approvati per l’uso, sulle colture coltivate.</t>
  </si>
  <si>
    <t>Deve essere disponibile un elenco documentato e aggiornato che tenga conto di eventuali variazioni delle leggi sui PF nazionali e locali. L’elenco deve contenere i nomi commerciali dei PF (compresa la composizione dei principi attivi o gli organismi benefici) che sono stati utilizzati o vengono attualmente utilizzati sulle colture coltivate all’interno dell’azienda negli ultimi 12 mesi.</t>
  </si>
  <si>
    <t>FO 08.02.05</t>
  </si>
  <si>
    <t>Il produttore e/o il confezionatore ha contattato i propri clienti per stabilire se vi siano restrizioni che interessano specifici trattamenti post-raccolta o eventuali restrizioni commerciali aggiuntive.</t>
  </si>
  <si>
    <t>Deve essere disponibile la documentazione che conferma che il produttore e/o il confezionatore ha richiesto informazioni sulle restrizioni aggiuntive.</t>
  </si>
  <si>
    <t>FO 08.02.06</t>
  </si>
  <si>
    <t>Vengono conservate le registrazioni delle applicazioni dei trattamenti post-raccolta.</t>
  </si>
  <si>
    <t>Le informazioni seguenti devono essere riportate in tutte le registrazioni delle applicazioni di prodotti fitosanitari (PF) post-raccolta:
- Il lotto del prodotto raccolto soggetto al trattamento
- Il nome o l’indirizzo dell’azienda, o il sito di manipolazione del prodotto raccolto in cui ha avuto luogo il trattamento
- Le date esatte (giorno/mese/anno) delle applicazioni
- Il tipo di trattamento utilizzato per l’applicazione di PF (irrorazione, immersione, gasificazione, ecc.)
- La giustificazione per l’applicazione (ovvero il nome comune del parassita bersaglio del trattamento)
- Il nome commerciale completo (compresa la formulazione) e il principio attivo o l’organismo benefico con il suo nome scientifico
- La quantità di PF applicato in peso o volume per litro d’acqua o altro mezzo di distribuzione
- Il nome della persona che ha applicato il PF sul prodotto raccolto</t>
  </si>
  <si>
    <t>FO 08.02.07</t>
  </si>
  <si>
    <t>Le confezioni realizzate post-raccolta all’interno dell’azienda sono state stoccate in modo tale da evitare contaminazioni dovute a roditori, parassiti, uccelli e fattori fisici o chimici.</t>
  </si>
  <si>
    <t>Tutte le confezioni per i consumatori finali devono essere conservate con misure di controllo per roditori, parassiti, uccelli e pericoli fisici e chimici.
Nota: I vasi in cui sono coltivate le piante non sono considerati materiali di imballaggio.</t>
  </si>
  <si>
    <t>FO 08.02.08</t>
  </si>
  <si>
    <t>I materiali riutilizzabili per la coltivazione vengono puliti per garantire che siano privi di materiali estranei.</t>
  </si>
  <si>
    <t>I materiali per la coltivazione, tra cui vasi, casse, secchi e altri contenitori, devono essere puliti e, in base al rischio di contaminazione, deve essere in vigore un programma di pulizia che garantisce almeno che siano privi di materiale estraneo prima del loro riutilizzo.
Quanto specificato sopra non si applica ai vasi che non vengono riutilizzati.</t>
  </si>
  <si>
    <t>FO 12 SALUTE E SICUREZZA DEI LAVORATORI</t>
  </si>
  <si>
    <t>FO 12.01.01</t>
  </si>
  <si>
    <t>La valutazione dei rischi documentata deve riflettere le condizioni dell’azienda, comprese le strutture che utilizzano i lavoratori e gli eventuali alloggi dei lavoratori presenti presso l’azienda. La valutazione dei rischi deve essere revisionata e aggiornata annualmente e qualora vi siano dei cambiamenti che influiscono sulla salute e la sicurezza dei lavoratori (variazione delle normative sanitarie in materia di malattie infettive promulgate dalle autorità locali, nuovi macchinari, nuovi edifici, nuovi prodotti fitosanitari (PF), pratiche colturali modificate, nuovi rischi per la salute, ecc.). Gli infortuni e gli incidenti devono essere registrati.
Esempi di rischi possono comprendere parti di macchinari in movimento, energia elettrica, traffico veicolare, sostanze infiammabili, fertilizzanti, esposizione a sostanze chimiche, rumori eccessivi, polvere, vibrazioni, temperature estreme, scale, depositi di carburante, pozzi neri, lavoro in altezza, ecc.</t>
  </si>
  <si>
    <t>FO 12.01.02</t>
  </si>
  <si>
    <t>Le procedure di salute e sicurezza devono affrontare i punti identificati nella valutazione dei rischi e devono essere adeguate per le attività agricole. Le procedure devono comprendere istruzioni in materia di igiene. Le procedure relative a salute e sicurezza, comprese le istruzioni in materia di igiene, devono essere revisionate annualmente e aggiornate in caso di variazioni nella valutazione dei rischi.
L’infrastruttura e le strutture dell’azienda, gli alloggi dei lavoratori presso l’azienda e le attrezzature devono essere costruite e soggette a manutenzione in modo tale da minimizzare i pericoli di salute e sicurezza per i lavoratori. L’adempimento delle normative vigenti deve essere obbligatoria.
Le procedure per la gestione di incidenti e le procedure di emergenza devono coprire le aree di lavoro, le strutture che utilizzano i lavoratori e gli alloggi dei lavoratori presso l’azienda, specificando i piani di contingenza, ad es., la possibilità dei lavoratori di allontanarsi da situazioni non sicure. Dove richiesto dalla valutazione dei rischi, devono essere presenti attrezzature di emergenza accessibili e sottoposte a manutenzione. Le procedure devono essere esposte in luogo visibile per i lavoratori (inclusi i subappaltatori) e i visitatori tramite segnali chiari (immagini) e/o nella o nelle lingue predominanti della forza lavoro.
Le istruzioni in materia di igiene devono comprendere come minimo:
- Requisiti sul lavaggio delle mani
- Restrizioni su fumare, mangiare e bere in aree designate
Occorre prestare attenzione ai lavoratori maggiormente a rischio, compresi i lavoratori sotto i 18 anni di età e le donne in gravidanza o allattamento.
In qualunque momento avvenga un incidente, la causa deve essere esaminata e nella versione revisionata delle procedure di salute e sicurezza devono essere incluse le azioni preventive appropriate.</t>
  </si>
  <si>
    <t>FO 12.01.03</t>
  </si>
  <si>
    <t>La formazione di base su temi quali salute e sicurezza dei lavoratori deve:
- Essere fornita ogni anno al personale, compresi titolari e manager
- Essere fornita al nuovo personale e al personale già operante in loco in ogni occasione in cui al personale viene assegnata una nuova mansione che richiede maggiori conoscenze
- Trattare tutte le istruzioni necessarie
- Essere effettuata in una forma scritta o orale che ne garantisca la comprensione (se appropriato, può essere solo in forma orale e tramite rappresentazioni grafiche senza alcun contenuto esplicativo scritto)
- Comprendere la formazione sulle procedure di sicurezza relative ad attrezzature, prodotti o nuove attività
- Comprendere la formazione su argomenti relativi alla risposta agli incidenti, ai disastri naturali e alla salute dei lavoratori, coprendo anche temi quali malattie, esposizione a sostanze chimiche, procedure di risposta alle emergenze, sicurezza antincendio e diritti e responsabilità associati alla tutela della salute dei lavoratori
- Comprendere una formazione specialistica per i lavoratori in relazione alle mansioni assegnate (magazzini con atmosfera controllata, aree con ventilazione limitata, manipolazione di fertilizzanti e sostanze chimiche, azionamento di macchinari, ecc.)</t>
  </si>
  <si>
    <t>FO 12.01.04</t>
  </si>
  <si>
    <t>I lavoratori che manipolano sostanze pericolose e utilizzano attrezzature pericolose o complesse hanno prove della loro competenza.</t>
  </si>
  <si>
    <t>Le registrazioni devono identificare tutti i lavoratori che:
- Manipolano e/o gestiscono sostanze chimiche, disinfettanti, prodotti fitosanitari (PF), biocidi e/o altre sostanze pericolose
- Utilizzano attrezzature pericolose o complesse secondo quanto definito nella valutazione dei rischi
- Lavorano in altezza
Per ogni lavoratore di queste categorie devono essere presenti prove delle competenze (ad es., certificato della formazione e/o registrazioni della formazione con prove della frequenza).
I lavoratori sotto i 18 anni di età e le lavoratrici in gravidanza o allattamento non devono manipolare PF.
L’adempimento di questo principio e ai rispettivi criteri deve comprendere l’adempimento delle leggi applicabili.</t>
  </si>
  <si>
    <t>FO 12.01.05</t>
  </si>
  <si>
    <t>Istruzioni basate sulle procedure di emergenza e relative agli incidenti devono essere chiaramente esposte in luoghi accessibili e visibili per i lavoratori, i visitatori e i subappaltatori. Tali istruzioni devono essere disponibili nella/e lingua/e predominante/i della forza lavoro e/o sotto forma di pittogrammi. Le procedure devono coprire/riportare la seguenti informazioni:
- L’indirizzo, la mappa o altre informazioni sulla posizione dell’azienda (ad es., coordinate GPS)
- Persona/e da contattare
- Un elenco aggiornato dei numeri di telefono rilevanti (ad esempio polizia, ambulanza, ospedale, vigili del fuoco, accesso a pronto soccorso in loco o attraverso uso di mezzi di trasporto, nonché fornitori di energia elettrica, acqua e gas)
- Procedure di evacuazione di emergenza, dove applicabile</t>
  </si>
  <si>
    <t>FO 12.01.06</t>
  </si>
  <si>
    <t>Sono presenti segnali che identificano tutti i potenziali pericoli, le uscite di emergenza e le vie di fuga.</t>
  </si>
  <si>
    <t>Segnali permanenti e leggibili devono indicare potenziali pericoli. I segnali relativi alle uscite di emergenza e alle vie di fuga devono sottolineare la necessità di tenerle aperte, accessibili e libere da ostacoli.
Tali potenziali pericoli includono, a seconda dei casi: zone di stoccaggio rifiuti, strutture infiammabili (serbatoi di carburante, serbatoi di propano/gas naturale, ecc.), luoghi di stoccaggio di prodotti fitosanitari (PF), corpi idrici e qualsiasi altro pericolo fisico identificato.
I segnali indicanti il pericolo devono essere presenti nella/e lingua/e predominante/i della forza lavoro e/o sotto forma di pittogrammi.
Esempi di altre informazioni che possono essere incluse:
- Ubicazione del più vicino mezzo di comunicazione (telefono, radio)
- Come e dove contattare i servizi sanitari locali, gli ospedali e altri servizi di emergenza
- La posizione dell’estintore/degli estintori e la disponibilità di acqua nelle vicinanze
- La posizione dei luoghi di stoccaggio di grandi quantità di sostanze chimiche, carburanti e fertilizzanti
- La posizione delle uscite di emergenza e il funzionamento delle vie d’uscita in caso di incendio
- Disattivazione di emergenza delle linee di energia elettrica, gas e acqua
- Come segnalare gli infortuni o gli incidenti pericolosi (luogo, descrizione dell’incidente, numero di persone infortunate, tipo di lesioni)
- Le istruzioni in materia di igiene
- Come gestire gli incidenti che coinvolgono sostanze chimiche seguendo quanto indicato sulle schede di dati di sicurezza (SDS)</t>
  </si>
  <si>
    <t>FO 12.02.01</t>
  </si>
  <si>
    <t>FO 12.02.02</t>
  </si>
  <si>
    <t>FO 12.02.03</t>
  </si>
  <si>
    <t>FO 12.03.01</t>
  </si>
  <si>
    <t>Lavoratori, visitatori e subappaltatori sono dotati di dispositivi di protezione individuale (DPI) idonei e li utilizzano.</t>
  </si>
  <si>
    <t>I DPI devono essere conformi ai requisiti legali, alle istruzioni riportate sull’etichetta e/o come autorizzati da un ente competente. I DPI devono essere disponibili, in buono stato e utilizzati in modo adeguato. Il rispetto dei requisiti in etichetta e/o dei requisiti nella valutazione dei rischi per le attività agricole può includere l’uso di: calzature appropriate, indumenti impermeabili, tute di protezione, guanti di gomma, maschere per il viso, attrezzature respiratorie (tra cui i filtri di ricambio), dispositivi di protezione per occhi e orecchie, ecc.
In ogni occasione in cui sono necessari, i DPI devono essere forniti ai lavoratori, ai visitatori e ai subappaltatori (è accettabile se vengono forniti dall’azienda titolare del subappalto).</t>
  </si>
  <si>
    <t>FO 12.03.02</t>
  </si>
  <si>
    <t>I DPI devono essere tenuti puliti a seconda del tipo di utilizzo e del grado di potenziale contaminazione, e conservati in un luogo ventilato. Gli indumenti protettivi devono essere lavati separatamente dagli indumenti personali. I guanti riutilizzabili devono essere lavati prima di toglierli. I DPI sporchi e danneggiati devono essere smaltiti in modo appropriato. I DPI devono essere stoccati in modo tale da impedire la contaminazione crociata con sostanze chimiche.</t>
  </si>
  <si>
    <t>FO 12.03.03</t>
  </si>
  <si>
    <t>FO 13 BENESSERE DEI LAVORATORI</t>
  </si>
  <si>
    <t>FO 13.03</t>
  </si>
  <si>
    <t>CHECK-LIST DEL SISTEMA DI MONITORAGGIO DEI RESIDUI (SMR)</t>
  </si>
  <si>
    <t>(Applicabile se il gruppo di produttori esegue un SMR per i propri membri)</t>
  </si>
  <si>
    <t>Sì = Adempimento totale dei requisiti</t>
  </si>
  <si>
    <t>No = Inadempimento totale o parziale dei requisiti</t>
  </si>
  <si>
    <t>Nº</t>
  </si>
  <si>
    <t>Principi</t>
  </si>
  <si>
    <t>Requisiti organizzativi per il gestore del sistema di monitoraggio dei residui (SMR)</t>
  </si>
  <si>
    <t>1.1</t>
  </si>
  <si>
    <t>Il sistema di monitoraggio dei residui (SMR) opera in maniera indipendente dai propri partecipanti (produttori e fornitori).</t>
  </si>
  <si>
    <t>Il gestore dell’SMR deve dimostrare che l’SMR opera in maniera indipendente dai propri partecipanti. Un’Opzione 2 gruppo di produttori o un’azienda con una certificazione Catena di Custodia (CoC) può gestire un proprio SMR.
No “N/A”.</t>
  </si>
  <si>
    <t>1.2</t>
  </si>
  <si>
    <t>Si tiene aggiornato un registro che identifica tutti i partecipanti e contiene informazioni loro inerenti.</t>
  </si>
  <si>
    <t>Il gestore del sistema di monitoraggio dei residui (SMR) deve registrare almeno le seguenti informazioni: nome del partecipante, indirizzo, codice identificativo GLOBALG.A.P. (Codice GLOBALG.A.P. (GGN) o Codice della Catena di Custodia (Codice CoC)), se disponibile. 
No “N/A”.</t>
  </si>
  <si>
    <t>1.3</t>
  </si>
  <si>
    <t>Il gestore del sistema di monitoraggio dei residui (SMR) ha un accordo firmato o confermato da ogni partecipante.</t>
  </si>
  <si>
    <t>Il gestore dell’SMR e il partecipante devono avere un accordo reciproco sulle condizioni del servizio e le specifiche del prodotto (ad es., un accordo firmato o confermato). Le condizioni devono specificare i diritti e i doveri riguardanti l’uso dell’SMR. Se un partecipante dell’SMR è incluso nell’accordo generale con un gruppo di produttori, non è necessario un accordo di SMR separato.
No “N/A”.</t>
  </si>
  <si>
    <t>1.4</t>
  </si>
  <si>
    <t>La registrazione del sistema di monitoraggio dei residui (SMR) definisce quali prodotti derivano dai processi di produzione certificati GLOBALG.A.P. per ogni produttore.</t>
  </si>
  <si>
    <t>La registrazione deve riguardare il partecipante e il prodotto in base all’elenco prodotti GLOBALG.A.P., l’area o il volume. Per i prodotti con registrazione dell’SMR, i principi e criteri (P&amp;C) dello standard di Sicurezza Integrata in Agricoltura (standard IFA) v6 per l’analisi dei residui sono considerati adempiuti. Per i prodotti non inclusi nella registrazione dell’SMR, i partecipanti devono dimostrare l’adempimento ai P&amp;C per l’analisi dei residui.
No “N/A”.</t>
  </si>
  <si>
    <t>Valutazione dei rischi</t>
  </si>
  <si>
    <t>2.1</t>
  </si>
  <si>
    <t>Le informazioni riguardanti i limiti massimi di residui (LMR) sono disponibili per i mercati di destinazione in cui i prodotti verranno commercializzati.</t>
  </si>
  <si>
    <t>Il gestore del sistema di monitoraggio dei residui (SMR) deve possedere un elenco degli LMR attualmente applicabili per tutto il mercato/per tutti i mercati in cui si intendono commercializzare i prodotti dei partecipanti (a livello nazionale e/o internazionale). Gli LMR per i nuovi mercati devono essere aggiunti all’elenco non appena è nota la destinazione. 
No “N/A”.</t>
  </si>
  <si>
    <t>2.2</t>
  </si>
  <si>
    <t>È stata compilata una valutazione dei rischi per tutti i prodotti registrati e sono applicati i requisiti relativi ai limiti massimi di residui (LMR) dei paesi di produzione e destinazione.</t>
  </si>
  <si>
    <t>La valutazione dei rischi deve coprire tutti i prodotti registrati con il gestore del sistema di monitoraggio dei residui (SMR).
No “N/A”.</t>
  </si>
  <si>
    <t>2.3</t>
  </si>
  <si>
    <t>La valutazione dei rischi riflette le condizioni del prodotto dei produttori partecipanti o l’origine dei prodotti forniti dall’attore della catena di fornitura partecipante.</t>
  </si>
  <si>
    <t>La valutazione dei rischi deve tenere conto di tutti i relativi fattori (ad es., prodotto, condizioni climatiche, storia, principi attivi, ettari di produzione, numero di siti di produzione, raccolta continua, paese di produzione, limitazioni alla registrazione del prodotto fitosanitario (PF), paese di destinazione, limite massimo di residui (LMR), risultati dell’analisi, ecc.). Sono richiesti riferimenti a fonti (dati) come prove di un’adeguata valutazione dei rischi. Per ogni prodotto devono essere determinati il periodo più adatto per il campionamento e il luogo di campionamento.
No “N/A”.</t>
  </si>
  <si>
    <t>2.4</t>
  </si>
  <si>
    <t>Campo di applicazione: produzione di frutta e verdura, colture combinabili, tè e luppolo. A seconda della valutazione dei rischi, è determinata una frequenza di campionamento per valutare l’adempimento con i limiti massimi di residui (LMR).</t>
  </si>
  <si>
    <t>La valutazione dei rischi del gestore del sistema di monitoraggio dei residui (SMR) è utilizzata per determinale il numero di campioni. Il numero minimo di campioni è definito nel foglio Definizioni, sezione “Criteri 2.4 e 2.7 - Numero minimo di campioni per la produzione di frutta e verdura, colture combinabili, tè e luppolo”. Il punteggio e i livelli si basano sull’ISO 2859-1:1999, “Procedure di campionamento nella verifica per attributi”, tabella “Livelli generali di verifica, campionamento singolo piante”. Per necessità e pratiche di un SMR, si applicano le regole sulle dimensioni del campione per il livello ridotto e sul passaggio. Un SMR gestito secondo i regolamenti di uno schema equiparabile GLOBALG.A.P. può avere un regime di campionamento e dei sistemi di monitoraggio differenti.</t>
  </si>
  <si>
    <t>2.5</t>
  </si>
  <si>
    <t xml:space="preserve">Campo di applicazione: commercio di frutta e verdura, colture combinabili, tè e luppolo. A seconda della valutazione dei rischi, è determinata una frequenza di campionamento per valutare l’adempimento con i limiti massimi di residui (LMR). </t>
  </si>
  <si>
    <t>La valutazione dei rischi del gestore del sistema di monitoraggio dei residui (SMR) è decisiva per determinale il numero di campioni. Il numero minimo di campioni è definito nel foglio Definizioni, sezione “Criteri 2.5 e 2.7 - Numero minimo di campioni per la produzione di frutta e verdura, colture combinabili, tè e luppolo”. Il punteggio e i livelli si basano sull’ISO 2859-1:1999, “Procedure di campionamento nella verifica per attributi”, tabella “Livelli generali di verifica, campionamento singolo piante”. Per necessità e pratiche di un SMR, si applicano le regole sul punteggio, le dimensioni del campione e il passaggio. Un SMR gestito secondo i regolamenti di uno schema equiparabile GLOBALG.A.P. può avere un regime di campionamento e dei sistemi di monitoraggio differenti.</t>
  </si>
  <si>
    <t>2.6</t>
  </si>
  <si>
    <t>Sono definiti i metodi di analisi per il limite massimo di residui (LMR).</t>
  </si>
  <si>
    <t>Deve essere determinato il metodo di analisi utilizzato dai laboratori. La gamma dei principi attivi che il laboratorio deve analizzare deve essere definita in base a una valutazione dei rischi specifica per la coltura e il prodotto. La valutazione dei rischi deve prendere in considerazione: 
• Prodotti fitosanitari (PF) che potrebbero essere stati utilizzati nella coltura
• PF che sono stati effettivamente utilizzati
• Qualsiasi altro contaminante (ad es., residui ambientali persistenti, deriva, ecc.).
No “N/A”.</t>
  </si>
  <si>
    <t>2.7</t>
  </si>
  <si>
    <t>È disponibile un piano di campionamento annuale basato sulla valutazione dei rischi annuale. I risultati delle analisi sul limite massimo di residui (LMR) dell’anno o della stagione precedente vengono presi in considerazione durante la formazione del piano di campionamento.</t>
  </si>
  <si>
    <t>La valutazione dei rischi deve essere svolta ogni anno e portare alla predisposizione di un piano annuale di campionamento che comprende i prodotti (colture), il numero di campioni, il periodo di campionamento e il tipo di analisi. Quando si determina il livello di campionamento, trovano applicazione le seguenti regole:
1. Se un nuovo prodotto viene aggiunto al campo di applicazione del sistema di monitoraggio dei residui (SMR), nel primo anno si applica il livello standard per il numero minimo di campioni.
2. Se il numero di superamenti del LMR è maggiore del massimo consentito per mantenere il livello del campionamento, nell’anno successivo o nella stagione successiva si applica il livello di campionamento immediatamente più alto. Ad es., dal livello standard al livello rafforzato o dal livello ridotto al livello standard. 
3. Se il numero di superamenti del LMR è minore del massimo consentito in due anni consecutivi, nell’anno successivo o nella stagione successiva si applica il livello di campionamento immediatamente più basso. Ad es., dal livello rafforzato al livello standard o dal livello standard al livello ridotto.
4. Se il numero di superamenti del LMR è maggiore del massimo consentito al livello rafforzato, nell’anno successivo o nella stagione successiva si applica il campionamento al 100% di tutti i siti di produzione.
5. Se il gestore dell’SMR preleva più campioni rispetto al numero minimo richiesto, il criterio per passare ad un livello più alto o più basso di campionamento si basa sul punteggio dell’effettivo numero di campioni.
6. Se il gestore dell’SMR è in grado di dimostrare l’adempimento al livello standard nei due anni precedenti all’anno di implementazione dell’SMR v6, si applica il livello ridotto. 
No “N/A”. (vedere anche “Definizioni”)</t>
  </si>
  <si>
    <t>Prelievo dei campioni</t>
  </si>
  <si>
    <t>3.1</t>
  </si>
  <si>
    <t>Le procedure di campionamento sono documentate.</t>
  </si>
  <si>
    <r>
      <t>Le procedure di campionamento devono rispettare le istruzioni della Direttiva UE 2002/63 (</t>
    </r>
    <r>
      <rPr>
        <sz val="8"/>
        <color rgb="FF0070C0"/>
        <rFont val="Arial"/>
        <family val="2"/>
      </rPr>
      <t>https://eur-lex.europa.eu/legal-content/IT/ALL/?uri=celex%3A32002L0063</t>
    </r>
    <r>
      <rPr>
        <sz val="8"/>
        <rFont val="Arial"/>
        <family val="2"/>
      </rPr>
      <t>) o altri regolamenti locali applicabili. Laddove non presenti, occorre rispettare le norme ISO 7002 (</t>
    </r>
    <r>
      <rPr>
        <sz val="8"/>
        <color rgb="FF0070C0"/>
        <rFont val="Arial"/>
        <family val="2"/>
      </rPr>
      <t>https://www.iso.org/standard/13569.html</t>
    </r>
    <r>
      <rPr>
        <sz val="8"/>
        <rFont val="Arial"/>
        <family val="2"/>
      </rPr>
      <t>) (“Prodotti agroalimentari”), ISO 874 (</t>
    </r>
    <r>
      <rPr>
        <sz val="8"/>
        <color rgb="FF0070C0"/>
        <rFont val="Arial"/>
        <family val="2"/>
      </rPr>
      <t>https://www.iso.org/standard/5259.html) (“Frutta e verdura fresca”</t>
    </r>
    <r>
      <rPr>
        <sz val="8"/>
        <rFont val="Arial"/>
        <family val="2"/>
      </rPr>
      <t>), o il Codex Alimentarius CAC/GL 33-1999 (</t>
    </r>
    <r>
      <rPr>
        <sz val="8"/>
        <color rgb="FF0070C0"/>
        <rFont val="Arial"/>
        <family val="2"/>
      </rPr>
      <t>https://www.fao.org/fao-who-codexalimentarius/thematic-areas/pesticides/en/</t>
    </r>
    <r>
      <rPr>
        <sz val="8"/>
        <rFont val="Arial"/>
        <family val="2"/>
      </rPr>
      <t>).
No “N/A”.</t>
    </r>
  </si>
  <si>
    <t>3.2</t>
  </si>
  <si>
    <t>Gli addetti al prelievo di campioni sono formati e indipendenti.</t>
  </si>
  <si>
    <t>Il campionamento può essere svolto da addetti al prelievo di campioni interni all’azienda o da esperti di terze parti a contratto. L’addetto al prelievo di campioni interno all’azienda non deve essere coinvolto in produzione, distribuzione, acquisto o proprietà dei prodotti campionati. L’addetto al prelievo dei campioni sceglie il partecipante e raccoglie campioni casuali nel rispetto del piano di campionamento (vedere 2.7) e del volume di campione richiesto, inoltre si occupa dell’imballaggio e della spedizione del campione al laboratorio. La prova di formazione (interna/esterna) dell’addetto al prelievo dei campioni interno all’azienda è documentata. 
No “N/A”.</t>
  </si>
  <si>
    <t>3.3</t>
  </si>
  <si>
    <t xml:space="preserve">I registri del campionamento vengono conservati. </t>
  </si>
  <si>
    <t>I campioni devono essere tracciabili fino ai produttori individuali. Preferibilmente, deve essere registrato anche il luogo di campionamento (ad es., numero di lotto, numero di campo, numero di serra, ecc.). Non è consentito eseguire un pool o un mix di campioni contenente materiali prevenienti da più siti di produzione o fornitori. Devono essere utilizzate buste appropriate e usa e getta, correttamente etichettate.
No “N/A”.</t>
  </si>
  <si>
    <t>3.4</t>
  </si>
  <si>
    <t xml:space="preserve">Campo di applicazione: produzione di frutta e verdura. I campioni per le analisi sul limite massimo di residui (LMR) sono prelevati da prodotti prossimi alla raccolta o già raccolti. </t>
  </si>
  <si>
    <t>La procedura di campionamento del SMR deve indicare che i campioni sono prelevati da prodotti prossimi alla raccolta o già raccolti. I campioni residui che non sono stati prelevati al momento della raccolta o post-raccolta non sono da considerarsi validi per le analisi sul LMR nell’ambito di un sistema di monitoraggio dei residui (SMR), indipendentemente dal risultato.</t>
  </si>
  <si>
    <t>Risultati delle analisi</t>
  </si>
  <si>
    <t>4.1</t>
  </si>
  <si>
    <t>Il laboratorio impiegato nell’analisi del limite massimo di residui (LMR) è accreditato.</t>
  </si>
  <si>
    <t>Il laboratorio che svolge l’analisi del LMR deve essere accreditato secondo la norma ISO/IEC 17025 per i metodi di analisi pertinenti (ad es.,GCMS, LCMS, e singole analisi di principi attivi). I laboratori devono fornire prove della propria partecipazione a test valutativi e certificazioni applicabili (ad es., dal programma di prove valutative proposto da FAPAS®).
No “N/A”.</t>
  </si>
  <si>
    <t>4.2</t>
  </si>
  <si>
    <t>I risultati dell’analisi sono valutati nel rispetto delle leggi applicabili in merito ai limiti massimi di residui (LMR).</t>
  </si>
  <si>
    <t>I risultati dell’analisi devono essere valutati nel rispetto delle leggi applicabili (paese di produzione e/o paese di destinazione).
Se viene analizzato un campione da banco, il risultato del campione da banco è decisivo per l’SMR. 
No “N/A”.</t>
  </si>
  <si>
    <t>4.3</t>
  </si>
  <si>
    <t>Il gestore del sistema di monitoraggio dei residui (SMR) fa uso di una procedura per comunicare i risultati dell’analisi al partecipante interessato.</t>
  </si>
  <si>
    <t>Al partecipante interessato devono essere comunicati in forma scritta almeno i report del limite massimo di residui (LMR), con i risultati che mostrano la mancata osservanza degli LMR. Su richiesta del partecipante, devono essere resi disponibili tutti i report dell’analisi. 
No “N/A”.</t>
  </si>
  <si>
    <t>4.4</t>
  </si>
  <si>
    <t>I risultati dell’analisi sono tracciabili.</t>
  </si>
  <si>
    <t>I risultati dell’analisi devono essere tracciabili fino al sito di produzione o ai luoghi dell’attore della catena di fornitura.
No “N/A”.</t>
  </si>
  <si>
    <t>Piano d’azione</t>
  </si>
  <si>
    <t>5.1</t>
  </si>
  <si>
    <t>Il gestore del sistema di monitoraggio dei residui (SMR) informa il partecipante nel caso in cui venga individuato un prodotto fitosanitario (PF) nell’analisi del campione per il limite massimo di residui (LMR).</t>
  </si>
  <si>
    <t>Il gestore dell’SMR dispone di una procedura per informare il partecipante in caso di superamenti del LMR. 
La constatazione deve essere presa in considerazione nella valutazione dei rischi. Vedere “Valutazione dei rischi”. 
No “N/A”.</t>
  </si>
  <si>
    <t>5.2</t>
  </si>
  <si>
    <t>Il gestore del sistema di monitoraggio dei residui (SMR) informa il partecipante e l’organismo di certificazione (OdC) interessato in caso di superamento del limite massimo di residui (LMR).</t>
  </si>
  <si>
    <t>Il gestore dell’SMR dispone di una procedura per informare il partecipante e l’OdC in caso di superamento del LMR. Ciò non deve condurre a sanzioni automatiche per il partecipante; l’OdC deve esaminare ogni caso separatamente. 
No “N/A”.</t>
  </si>
  <si>
    <t>5.3</t>
  </si>
  <si>
    <t>Il gestore del sistema di monitoraggio dei residui (SMR) mantiene aggiornate le registrazioni dei superamenti del limite massimo di residui (LMR).</t>
  </si>
  <si>
    <t>Il gestore dell’SMR dispone di una procedura per registrare i superamenti del LMR.
No “N/A”.</t>
  </si>
  <si>
    <t>Registrazioni</t>
  </si>
  <si>
    <t>6.1</t>
  </si>
  <si>
    <t>Le registrazioni del sistema di monitoraggio dei residui (SMR) sono complete e conservate per almeno due anni.</t>
  </si>
  <si>
    <t>Le registrazioni (ad es., risultati di analisi o corrispondenza con il partecipante) devono essere conservate per almeno due anni. 
Le registrazioni devono includere:
- La documentazione del sistema, comprese le valutazioni dei rischi
- Aggiornamenti annuali sulle valutazioni dei rischi
- Piano di campionamento annuale
- Report delle analisi
- Registrazioni delle azioni di follow-up
- Comunicazione con i partecipanti
- Riepilogo annuale dei risultati
No “N/A”.</t>
  </si>
  <si>
    <t>6.2</t>
  </si>
  <si>
    <t>Le registrazioni del sistema di monitoraggio dei residui (SMR) sono disponibili o rese disponibili durante l’audit realizzato dall’organismo di certificazione (OdC) del partecipante.</t>
  </si>
  <si>
    <t>Se i partecipanti non conservano le registrazioni dell’SMR presso il sito, il gestore dell’SMR dispone di una procedura per renderle disponibili su richiesta.
No “N/A”.</t>
  </si>
  <si>
    <t>6.3</t>
  </si>
  <si>
    <t>Le procedure e le registrazioni del sistema di monitoraggio dei residui (SMR) sono disponibili durante l’audit realizzato dall’organismo di certificazione (OdC) o rese disponibili durante l’audit aziendale realizzato dall’OdC.</t>
  </si>
  <si>
    <t>I produttori non sono tenuti a conservare le registrazioni in azienda, tuttavia devono essere disponibili durante l’audit realizzato dall’OdC (ad es., rese disponibili da parte del gestore dell’SMR su richiesta).</t>
  </si>
  <si>
    <t>Registro degli aggiornamenti delle edizioni/versioni</t>
  </si>
  <si>
    <t xml:space="preserve">Nuovo documento </t>
  </si>
  <si>
    <t>Documento sostituito</t>
  </si>
  <si>
    <t>Data di pubblicazione</t>
  </si>
  <si>
    <t>Descrizione delle modifiche</t>
  </si>
  <si>
    <t>Scheda unità di manipolazione del prodotto - FO aggiunta
Modifiche editoriali.
P&amp;C di unità di manipolazione del prodotto - FV eliminati:
FV-Smart 02.01, FV-Smart 02.02, FV-Smart 21.05, FV-Smart 23.04, FV-Smart 24.01, FV-Smart 25.03, FV-Smart 25.05, FV-Smart 25.09, FV-Smart 30.01.04, FV-Smart 30.03.01, FV-Smart 30.04.01, FV-Smart 30.05.03, FV-Smart 32.02.03, FV-Smart 32.06.01, FV-Smart 32.10.05</t>
  </si>
  <si>
    <t>Per maggiori informazioni sulle modifiche apportate al presente documento, contattare il Segretariato di GLOBALG.A.P. all’indirizzo standard_support@globalgap.org.</t>
  </si>
  <si>
    <t>Se le modifiche non introducono nuovi requisiti per lo standard, il numero di versione rimane “5.0” e l’aggiornamento della versione viene indicato con “5.0-x”. Se le modifiche influenzano l’adempimento allo standard, il nome della versione sarà modificato con “5.x”. Una nuova versione, ad esempio, v6.0, v7.0, ecc., influenzerà sempre l’accreditamento dello standard.</t>
  </si>
  <si>
    <t>GUID</t>
  </si>
  <si>
    <t>Column1</t>
  </si>
  <si>
    <t>Number</t>
  </si>
  <si>
    <t>PGUID</t>
  </si>
  <si>
    <t>P</t>
  </si>
  <si>
    <t>CGUID</t>
  </si>
  <si>
    <t>C</t>
  </si>
  <si>
    <t>L</t>
  </si>
  <si>
    <t>LGUID</t>
  </si>
  <si>
    <t>MGUID</t>
  </si>
  <si>
    <t>M</t>
  </si>
  <si>
    <t>JG</t>
  </si>
  <si>
    <t>GG</t>
  </si>
  <si>
    <t>SGUID</t>
  </si>
  <si>
    <t>S</t>
  </si>
  <si>
    <t>Sbody</t>
  </si>
  <si>
    <t>Order</t>
  </si>
  <si>
    <t>SSGUID</t>
  </si>
  <si>
    <t>SS</t>
  </si>
  <si>
    <t>Ssbody</t>
  </si>
  <si>
    <t>Column2</t>
  </si>
  <si>
    <t>NA Exempt</t>
  </si>
  <si>
    <t>PHU</t>
  </si>
  <si>
    <t>79W04RNQdJZRe3njUpaeBd</t>
  </si>
  <si>
    <t>5XMi6XmhuEYCiIfqyDZaQg</t>
  </si>
  <si>
    <t>"The individual producer/producer group registered for PO shall identify all final ready-to-be-sold products (either from farm level or after product handling) with the individual producer’s/producer group’s GLOBALG.A.P. identification number if the product is certified. The GLOBALG.A.P. identification number shall not be used to label noncertified products. 
In the cases of multisite producers with a QMS and producer groups, the QMS shall ensure correct use of the GLOBALG.A.P. identification number. 
All products shall be traceable to the respective production site/product handling unit (PHU), and certified and noncertified products shall be fully segregated at all times. The individual producer/producer group shall be able to demonstrate that their traceability and recording system guarantees full traceability and segregation. 
Having IFA v6 Smart and IFA v6 GFS certification at the same time is not considered PO. However, whenever a need arises to identify and segregate the certified product according to the IFA v6 Smart and IFA v6 GFS editions, the individual producer/producer group shall use the GLOBALG.A.P. identification number for IFA v6 Smart (e.g., GGN_1234567890123) and the GLOBALG.A.P. identification number with GFS extension for IFA v6 GFS (e.g., GGN_1234567890123_GFS).
In the plants scope, production of certified and noncertified products in the same production site is not allowed unless there are distinctive visible differences detectable by the average consumer between the certified and noncertified products (e.g., cherry tomatoes vs. Roma tomatoes)."</t>
  </si>
  <si>
    <t>Jsn2x9D2RCSVoZKIe2Ecs</t>
  </si>
  <si>
    <t>5nISxpmIvwZJyExTIGOvlS</t>
  </si>
  <si>
    <t>5ZsnePvk5YgFXWZV6SeLdd</t>
  </si>
  <si>
    <t>5TvyR0UgB0EOmnMkFaZftX</t>
  </si>
  <si>
    <t>2vYJygvVftgR2fZXfWoAXy</t>
  </si>
  <si>
    <t>2Npvp3Ky0Py5UYPi9Lc9Bc</t>
  </si>
  <si>
    <t>Plant protection, fertilizer, and integrated pest management training, either as part of formal qualifications or through the successful completion of formal training; all formal trainings by specialists on these topics.</t>
  </si>
  <si>
    <t>4C2gsJHZv4iinAHFdFqzqK</t>
  </si>
  <si>
    <t>1wFLkLpapYX6o9clnCsMpf</t>
  </si>
  <si>
    <t>1BnFlmGW0Ot9L6jH3exJeV</t>
  </si>
  <si>
    <t>6418BtRK2opo3u9jqeU5Je</t>
  </si>
  <si>
    <t>Training in the HACCP system either as part of formal qualifications or by the successful completion of formal training based on the principles of the Codex Alimentarius or training in food safety management standards (e.g., ISO 22000, BRCGS, IFS, PHA).</t>
  </si>
  <si>
    <t>3voqbMuJhYB0zSdIj0nPTo</t>
  </si>
  <si>
    <t>4HC8GLthoh1YAWUoifaOJ</t>
  </si>
  <si>
    <t>Key staff shall strictly observe the producer group’s/multisite producer’s procedures for maintaining the confidentiality of information and records.</t>
  </si>
  <si>
    <t>2Uopg36JNeaciZYcYszEzl</t>
  </si>
  <si>
    <t>1e8JoNizg2ftiAjc0nroCe</t>
  </si>
  <si>
    <t>2YbzsnBTEvKX1rx8sUg9nw</t>
  </si>
  <si>
    <t>Internal auditors are not allowed to audit their own work. Independence of key staff shall be controlled and ensured by the QMS (i.e., an internal QMS auditor cannot evaluate their own operations or a producer they have also consulted in the last two years, the QMS manager cannot perform QMS audits, etc.).</t>
  </si>
  <si>
    <t>6NTTw0A3AKlxyABvc2LeHF</t>
  </si>
  <si>
    <t>5zkgbgX01gSC7LvU3fzVaG</t>
  </si>
  <si>
    <t>Exceptions to this rule shall be clarified beforehand with the CB before the internal audit.</t>
  </si>
  <si>
    <t>5aNPbKKRWAA60MBjo0xV4c</t>
  </si>
  <si>
    <t>2CyFTya4AkdPi5aebpO1YD</t>
  </si>
  <si>
    <t>6dSy9AaddRwBEiWnud9uli</t>
  </si>
  <si>
    <t>QMS manager and internal auditor(s) shall have “working language” skills in the corresponding native/working language. This shall include locally used specialist terminology in the respective working language.</t>
  </si>
  <si>
    <t>7MNuQd0fnO64PQe1x2tXdj</t>
  </si>
  <si>
    <t>5eJedpDTWYy5jHWUlENi3m</t>
  </si>
  <si>
    <t>In all cases internal auditors shall have practical knowledge about the products they are auditing. Experience may be complemented by trainings on product characteristics and handling operations. These trainings can be done internally.</t>
  </si>
  <si>
    <t>2BwwxgDYtkDNY4YJJ6c99F</t>
  </si>
  <si>
    <t>343ONgLhyDcfnGVra4J7sb</t>
  </si>
  <si>
    <t>Food hygiene training either as part of formal qualifications or by the successful completion of formal training.</t>
  </si>
  <si>
    <t>1VbCaR7LOvrhDXUDihLio7</t>
  </si>
  <si>
    <t>CTJ4aFK8yh0kuYLhKDFWq</t>
  </si>
  <si>
    <t>Observing two CB or internal GLOBALG.A.P. farm audits or other by an already qualified auditor, and one successful witness audit by the internal QMS auditor by a qualified internal farm auditor or by the CB.</t>
  </si>
  <si>
    <t>3wx6HUisx5HDpRwFvCTwWN</t>
  </si>
  <si>
    <t>616zYTUodwv5eW5ONrUK3O</t>
  </si>
  <si>
    <t>4wTp8fRQNnEFDE0PO4yfJv</t>
  </si>
  <si>
    <t>One-day practical audit training setting out basic principles of auditing.</t>
  </si>
  <si>
    <t>5x8odV8pDemBmaJg0KM065</t>
  </si>
  <si>
    <t>1Qh9AFasGBirp7WYcMbaiB</t>
  </si>
  <si>
    <t>Completion of internal QMS auditor training related to QMS (minimum duration 16 hours).</t>
  </si>
  <si>
    <t>4hGEPqL5l7s3DOLYKtvmbC</t>
  </si>
  <si>
    <t>2ZWeFlBJ1gXx8L9qnsLpZb</t>
  </si>
  <si>
    <t>42T25EDLOOy5JLzV8uNqTQ</t>
  </si>
  <si>
    <t>Practical knowledge of QMS.</t>
  </si>
  <si>
    <t>47O1oyz1CZ0Rc6FIqYd4lF</t>
  </si>
  <si>
    <t>f4qhUioDpoOhErt6XxHy5</t>
  </si>
  <si>
    <t>Completion of internal QMS auditor training related to QMS and training related to the relevant GLOBALG.A.P. standard (total minimum duration of 16 hours).</t>
  </si>
  <si>
    <t>6tORAFbgXTHTA03U5KBq2e</t>
  </si>
  <si>
    <t>34hTglf3VeodTar3hmCc1n</t>
  </si>
  <si>
    <t>20zYwQC5wJn6zmQDY36tK8</t>
  </si>
  <si>
    <t>A post-high school diploma in a discipline related to the scope of certification (plants and/or livestock and/or aquaculture); or an agricultural high school qualification with two years of experience in the relevant scope after qualification; or any other high school qualification with three years of sector-specific experience (e.g., farm management, including owner operators, in the relevant product; commercial consultant in the relevant product; field experience relevant to specific products) and participation in educational opportunities relevant to the scope of certification.</t>
  </si>
  <si>
    <t>5YUhVcJlBJEi7I8LspLadi</t>
  </si>
  <si>
    <t>2W6ptDr7IcksP24YpGNfmP</t>
  </si>
  <si>
    <t>5A8OG3QIuPeWvphwrx5Cnj</t>
  </si>
  <si>
    <t>A post-high school diploma in a discipline related to the scope of certification (plants); or an agricultural high school qualification with two years of experience in the relevant scope after qualification; or any other high school qualification with two years of experience in QMS and three years of experience in the relevant scope after qualification.</t>
  </si>
  <si>
    <t>1VqzFhqArY3cojASXB90xU</t>
  </si>
  <si>
    <t>6HsZqjLzYopY9YOwTF0UJD</t>
  </si>
  <si>
    <t>ibSd33o28q3shPzIvqV9m</t>
  </si>
  <si>
    <t>The internal farm auditor shall not perform internal QMS auditor tasks.</t>
  </si>
  <si>
    <t>6r5HimlyZ0M2nrD6K2tkEv</t>
  </si>
  <si>
    <t>68QqPVS7uQ4h17EehtW3dB</t>
  </si>
  <si>
    <t>4LpdTaOdhzXBzQdnfTqs3M</t>
  </si>
  <si>
    <t>4Gq6ZGMzRT374edAYsr5sN</t>
  </si>
  <si>
    <t>The internal farm auditor shall produce timely and accurate reports on such audits.</t>
  </si>
  <si>
    <t>3qNnst5GDedcVs8F4M6Zbq</t>
  </si>
  <si>
    <t>3PDzknSyiJ3q2Kb4EBsZWv</t>
  </si>
  <si>
    <t>The internal farm auditor conducts farm audits (at members/sites) and the PHUs (of producer group members) to assess compliance with the certification requirements.</t>
  </si>
  <si>
    <t>5oY1O6YWPIS8K1k7rFiaUt</t>
  </si>
  <si>
    <t>3AJLnVwy5Ax222crz4GF0X</t>
  </si>
  <si>
    <t>The QMS auditor may approve the members/sites based on the audit reports of the internal farm auditor(s). If internal QMS auditors conduct the farm audits, they shall not approve those audit reports.</t>
  </si>
  <si>
    <t>4LkoX8uL7IKysZNtMA9ACA</t>
  </si>
  <si>
    <t>5xyNejTuRBCrWN89BmARgA</t>
  </si>
  <si>
    <t>2p1UqnD0ioovlFzHayjTpa</t>
  </si>
  <si>
    <t>The QMS auditor shall produce timely and accurate reports on such audits.</t>
  </si>
  <si>
    <t>20YBlV9ESx54hpNn01xKv1</t>
  </si>
  <si>
    <t>QMS 11.2  a)</t>
  </si>
  <si>
    <t>7y4lby1yEYWJQyehPGq5OE</t>
  </si>
  <si>
    <t>The internal QMS auditor audits the QMS and central PHUs of the producer group/multisite producer with QMS to assess compliance with the certification requirements.</t>
  </si>
  <si>
    <t>47xZ8QOMseDCg2S24j96Hw</t>
  </si>
  <si>
    <t>4emY9VZpFZQL7vY69Yy5h8</t>
  </si>
  <si>
    <t>If the QMS manager does not perform the internal farm audits, they can approve the members/sites based on the audit reports of the internal farm auditor(s).</t>
  </si>
  <si>
    <t>2rWrYhbbVlHZkKXd3fJaOG</t>
  </si>
  <si>
    <t>5GnlC7GKoc7pXAsHQ0Imc4</t>
  </si>
  <si>
    <t>kZmyy5JGh70XDSDsGuVKS</t>
  </si>
  <si>
    <t>However, the QMS manager shall not perform internal QMS audits.</t>
  </si>
  <si>
    <t>35GivpeNKfuhswZ87FwqW9</t>
  </si>
  <si>
    <t>3vhL6mz1LANWQH3hLuaebm</t>
  </si>
  <si>
    <t>The QMS manager shall produce timely and accurate reports on such internal farm audits.</t>
  </si>
  <si>
    <t>4DqX2bf01qn8pACXAEmsHl</t>
  </si>
  <si>
    <t>1wQMas7HW9tS2ILtrJZWbN</t>
  </si>
  <si>
    <t>The QMS manager may conduct internal farm audits (at members/sites) to assess compliance with the certification requirements.</t>
  </si>
  <si>
    <t>23YWEObCnZPUAud9D3HUX7</t>
  </si>
  <si>
    <t>78fL0fkmvEJw5Ioh3T7zp0</t>
  </si>
  <si>
    <t>The QMS manager shall manage the organization’s QMS in order to ensure compliance by all registered members/sites and PHUs. This includes, for example, development and control of QMS documentation, management of an internal register, receiving the QMS audits (both internal and by the CB), and implementing the necessary corrective actions.</t>
  </si>
  <si>
    <t>2ox7KATgg1rHddyghNOVcE</t>
  </si>
  <si>
    <t>1m5PJpsTuP5EFKq9ZIQWzn</t>
  </si>
  <si>
    <t>The producer group/multisite producer shall use the GLOBALG.A.P. claim according to the rules in “GLOBALG.A.P. trademarks use: Policy and guidelines.”</t>
  </si>
  <si>
    <t>22fWhXIF7ToLyYWekldl82</t>
  </si>
  <si>
    <t>5aCmseIWKVHBPvlvJkDt8U</t>
  </si>
  <si>
    <t>3W35PBmFZ2C6K8xyHJ2qg</t>
  </si>
  <si>
    <t>Regardless of the number of members/sites and the increase in quantity, if a new product is to be added to the certificate between surveillance CB audits and certification audits, a CB audit shall be carried out to the square root of the members/sites growing the new product.</t>
  </si>
  <si>
    <t>6ODApAejiQtNrOwOQO5Tai</t>
  </si>
  <si>
    <t>2xnl02oWw27DSqXXrDXVeb</t>
  </si>
  <si>
    <t>66QKm0NAr8V5iU8zqKRQhW</t>
  </si>
  <si>
    <t>In c) and d) the minimum sample of members/sites to be audited by a CB is the square root of the number of new members/sites.</t>
  </si>
  <si>
    <t>1VFsWOn15DcSxCtF8TdOHr</t>
  </si>
  <si>
    <t>1MaCX2Z19PPEjqwAzIAFif</t>
  </si>
  <si>
    <t>Regardless of the percentage by which the number of approved members/sites increases in one year, should the newly registered farms increase the production area of previously registered products by more than 10% in one year, or the change in members/sites exceeds 10%, further CB audits of the newly added members/sites and a CB audit of at least the relevant part of the QMS is required before additional members/sites can be added to the certificate.</t>
  </si>
  <si>
    <t>25wPmkupmcJWKgBfnWOX1b</t>
  </si>
  <si>
    <t>n9cUSp8vMMDQLrcGVUlU1</t>
  </si>
  <si>
    <t>If the number of approved members/sites increases by more than 10% in one year, further CB farm audits of the newly added members/sites and an audit of at least the relevant part of the QMS will be required before additional members/sites can be added to the certificate. The relevant part of the QMS is the internal approval procedure: Internal farm audit, review of the internal farm audit report, inclusion of the new member/site in the QMS internal register with status “approved.”</t>
  </si>
  <si>
    <t>2iGTwTjiqdPpbl2AfgQOLv</t>
  </si>
  <si>
    <t>4qNnLKTsGErNemvc6M9jYS</t>
  </si>
  <si>
    <t>Up to 10% of new members/sites in one year can be added to the approved list by registering the members or sites without necessarily resorting to further verification by the CB.</t>
  </si>
  <si>
    <t>7e6ZPpKrvmHj2yfqVOXncF</t>
  </si>
  <si>
    <t>7dUeXWQFhdDjT3GrJfHmap</t>
  </si>
  <si>
    <t>New sites and members may be added to a valid certificate (provided internal approval procedures are met). It is the responsibility of the certificate holder to immediately update the CB on any addition or withdrawal of members/sites to/from the list of approved members/sites.</t>
  </si>
  <si>
    <t>74KmULWrqfn3iOpKKTDuje</t>
  </si>
  <si>
    <t>6u9wV57SFk4ajXOiumpQbx</t>
  </si>
  <si>
    <t>If the PHU is subcontracted and it already has a post-farm gate food safety certification recognized by the Global Food Safety Initiative (GFSI) for scope BIII (www.mygfsi.com), the internal QMS auditor shall audit as a minimum segregation and traceability, as well as postharvest treatments, if applicable. The internal QMS auditor may reaudit all other applicable P&amp;Cs in the case of doubt. If the subcontracted PHU is included in another GLOBALG.A.P. certification (e.g., IFA, CoC, PHA), the QMS may accept this certificate or may decide to perform its own internal audit of the PHU.</t>
  </si>
  <si>
    <t>35yeNtmczlcF0LL6aw5z15</t>
  </si>
  <si>
    <t>5jrG8q51j6reyQV6V0ISsL</t>
  </si>
  <si>
    <t>2HrUi7YuisIfEZwXv7QtQR</t>
  </si>
  <si>
    <t>Subcontractors shall work in accordance with the QMS-relevant procedures and this shall be specified in service level agreements or contracts.</t>
  </si>
  <si>
    <t>5yjDvNuLRtvcp94spq92yq</t>
  </si>
  <si>
    <t>75qtao4g8vzQTpLXgUdIQY</t>
  </si>
  <si>
    <t>Records shall be maintained to demonstrate that the competency of any subcontractor is assessed and meets the requirements of the relevant GLOBALG.A.P. standard.</t>
  </si>
  <si>
    <t>dr4WIeeyGjQYMeVJb0hjU</t>
  </si>
  <si>
    <t>3LYTbmuKiPgTq4XBGT6Hiw</t>
  </si>
  <si>
    <t>Where any activities are outsourced to third parties, procedures shall exist to ensure that these activities are carried out in accordance with the requirements of the relevant GLOBALG.A.P. standard.</t>
  </si>
  <si>
    <t>iYL5oJR0HuadRzZKZ7JSu</t>
  </si>
  <si>
    <t>0N8ska3Kcosskt6uO0K5d</t>
  </si>
  <si>
    <t>The procedure shall be tested in an appropriate manner at least annually to ensure that it is effective and records of the test retained. If a real withdrawal occurred during the last 12 months, it can be counted as the annual test.</t>
  </si>
  <si>
    <t>7ue3ZV8NziRZnY4dzUsISX</t>
  </si>
  <si>
    <t>3upzDFN90r4SmfeAXL3gvQ</t>
  </si>
  <si>
    <t>6XYxT1as7fDy40NCxPvz9R</t>
  </si>
  <si>
    <t>The procedure shall be capable of being operated at any time.</t>
  </si>
  <si>
    <t>4QdHdFEFKM5G5hhQXU3cgY</t>
  </si>
  <si>
    <t>7KqTz6AH8i2KAriPoZDfP3</t>
  </si>
  <si>
    <t>Procedures shall identify the types of events that may result in a withdrawal, persons responsible for taking decisions on the possible product withdrawal, the mechanism for notifying customers and the GLOBALG.A.P. approved CB, and methods of reconciling stock.</t>
  </si>
  <si>
    <t>20RejMuorHUql0srmvTSvk</t>
  </si>
  <si>
    <t>2Ry5rd7tX88d6Vd2mfbiQU</t>
  </si>
  <si>
    <t>Documented procedures shall be in place to effectively manage the withdrawal of registered products.</t>
  </si>
  <si>
    <t>3YPYSJZQXr1qb8TbB21Anm</t>
  </si>
  <si>
    <t>PADWOpSYW9pWPXLHemlDB</t>
  </si>
  <si>
    <t>This section shall be audited both internally and by the CB also at PHU level while PHUs are in operation.</t>
  </si>
  <si>
    <t>5HmeC9EfoP1uukF8SCadK7</t>
  </si>
  <si>
    <t>3A0JUofrKjYbsUew5sAIe</t>
  </si>
  <si>
    <t>Conversion ratios shall be calculated and available for each relevant handling process. All generated product waste quantities shall be recorded. Losses due to handling, sorting, grading, and other shall be calculated and available for each handling process where loss occurs. The losses can be estimated but shall be justifiable and supported by records. A valid estimated record of the quantity or volume of harvested/slaughtered/processed product shall be compared with the records of the amount of product sold.</t>
  </si>
  <si>
    <t>1p8ME6GTtZGW4Ds41COZ4X</t>
  </si>
  <si>
    <t>78EaWp8AJkVQdPAe6w1O8s</t>
  </si>
  <si>
    <t>The PHUs included in the certification scope shall operate procedures that enable registered products to be identifiable and traceable from receipt through handling, storage, and dispatch.</t>
  </si>
  <si>
    <t>1i4VfTKjndxmhBUNzFTh1v</t>
  </si>
  <si>
    <t>5Kjygo518Kns1GFT8Znobe</t>
  </si>
  <si>
    <t>Quantities (including information on volumes or weight) of incoming, outgoing, and stored products (including the certification status, whether originating from certified or noncertified production processes) shall be recorded and a summary maintained so as to facilitate the mass balance verification process. The documents shall demonstrate the consistent balance between certified and noncertified input and the output. The frequency of the mass balance verification shall be defined and appropriate to the scale of the operation, but the verification shall be done at least annually for each product. Documents for demonstrating mass balance shall be clearly identified. During initial CB audits, the system shall be ready, but there are still no records available, as the processes have not yet been certified.</t>
  </si>
  <si>
    <t>31oWl8DB8nbnMgGrrlEVWA</t>
  </si>
  <si>
    <t>5a7YPy9nc5Qhq0R5fAn6ut</t>
  </si>
  <si>
    <t>Sales details of products from certified and noncertified production processes shall be recorded, with particular attention to quantities delivered/sold as originating from certified production processes.</t>
  </si>
  <si>
    <t>sDRzp9KJkPk9QzAfmtlZr</t>
  </si>
  <si>
    <t>QMS 06  i)</t>
  </si>
  <si>
    <t>7GF5N0hoSZOWfb9aGMWKX1</t>
  </si>
  <si>
    <t>Appropriately to the scale of the operation, procedures shall be established, documented, and maintained for identifying incoming products from certified and noncertified processes from members/sites or purchased from different sources (i.e., other producers or traders). Records shall include:
(i)	Product description
(ii)	GLOBALG.A.P. certification status
(iii)	Quantities of incoming/purchased product(s)
(iv)	List of approved suppliers and supplier details
(v)	Copy of the GLOBALG.A.P. certificates, in case of products from certified production processes
(vi)	Traceability data/codes related to the incoming/purchased products
(vii)	Purchase orders/invoices received by the certificate holder</t>
  </si>
  <si>
    <t>3pjgotokxuIm4fcIKenCdy</t>
  </si>
  <si>
    <t>2VSfzw9B4Kz8Yf7CrQefcS</t>
  </si>
  <si>
    <t>All transaction documentation (sales invoices, other sales-related documents, dispatch documentation, etc.) related to sales of products coming from a certified production process shall include the GLOBALG.A.P. identification number of the certificate holder and shall contain a reference to the GLOBALG.A.P. certification status. This is not obligatory in internal documentation. Positive identification is enough (e.g., “GGN_GLOBALG.A.P. certified &lt;product name&gt;”). Indication of the certification status is obligatory regardless of whether the certified product (i.e., product coming from a certified production process) is sold as certified or not. This, however, cannot be checked during the initial CB audit because the producer group/multisite producer is not yet certified and cannot refer to the GLOBALG.A.P. certification status before the first positive certification decision.</t>
  </si>
  <si>
    <t>pO5cgxHrIz6MQ3k774R3S</t>
  </si>
  <si>
    <t>593VEVVdIr1NkYfCVv67Co</t>
  </si>
  <si>
    <t>There shall be a final document check to ensure correct product dispatch of products from certified and noncertified processes.</t>
  </si>
  <si>
    <t>1yIcsOcXRlYvMFbYqbcWSI</t>
  </si>
  <si>
    <t>tnY3w0SAAowHGCrI3pVRY</t>
  </si>
  <si>
    <t>If the certificate holder wants to label their products with a GLOBALG.A.P. identification number (e.g., GGN), it can be the identification number of the certificate holder (producer group/multisite producer), the identification number of the producer group member who produced the product, or both numbers. If producer group members pack and label the product, the producer group may require those members to include the identification number of the producer group (e.g., the GGN of the producer group) with or without the identification number of the producer group member. In the case of multisite producers with QMS, it shall be the identification number of the certificate holder. The identification number shall be used on the smallest individually packed unit, regardless of whether this unit is final consumer packaging or not. The GLOBALG.A.P. identification number shall not be used to label products from noncertified production processes.</t>
  </si>
  <si>
    <t>3ybO3uF2FZBIzPfCw8LneG</t>
  </si>
  <si>
    <t>3vLDxMId6mhKFa4eofR03L</t>
  </si>
  <si>
    <t>Effective systems and procedures shall be in place to prevent any mislabeling of products from GLOBALG.A.P. certified and non-certified production processes. Conforming products entering the PHU(s) (either from members/sites or from external sources) shall be immediately identified with a GLOBALG.A.P. identification number (e.g., GGN) or any other reference that is clearly explained in the QMS procedures and provides a unique reference to their certification status in order to ensure proper segregation during handling processes. This reference shall be used on the smallest individually identified unit.</t>
  </si>
  <si>
    <t>1Xa9YlVK8kbY0HL0tH4UZC</t>
  </si>
  <si>
    <t>73LBRFPCl0cBPhg52LSeFD</t>
  </si>
  <si>
    <t>Products meeting the requirements of the relevant GLOBALG.A.P. standard and marketed as such shall be handled in a manner that prevents their being mixed with products not meeting the requirements of the GLOBALG.A.P. standard. An effective system shall be in place to ensure segregation of products from certified and non-certified production processes. This can be done via physical identification or product handling procedures, including the relevant records.</t>
  </si>
  <si>
    <t>4j6zDpl6SnMFyOOSmENBhe</t>
  </si>
  <si>
    <t>4NQ2TkswKypTn6ALb95h4Q</t>
  </si>
  <si>
    <t>A mass balance exercise shall be carried out at least annually for each registered product to demonstrate compliance within the certificate holder’s legal entity.</t>
  </si>
  <si>
    <t>4kmCwWlfqKg24IR8lrwxrq</t>
  </si>
  <si>
    <t>1ZywsjMBTsxxIhYnxvNYJE</t>
  </si>
  <si>
    <t>There shall be a documented procedure for identifying registered products and ensuring traceability of all products (conforming and non-conforming) to their members/sites.</t>
  </si>
  <si>
    <t>4HgyWY1w8RwqiwGBkjLLTI</t>
  </si>
  <si>
    <t>3hDyCe6Dg58sJIY5UDZxh6</t>
  </si>
  <si>
    <t>Producer groups can lift product suspensions and self-suspensions issued by themselves on their accepted producer group members.</t>
  </si>
  <si>
    <t>4riK5U0xPiGEWHpHRmn4Nr</t>
  </si>
  <si>
    <t>TNECOkMrplT0VST5e7LlI</t>
  </si>
  <si>
    <t>7DHBfjjLjLOY3JRH1ZeWa9</t>
  </si>
  <si>
    <t>5czniNIy1e6pc7mx21uBI3</t>
  </si>
  <si>
    <t>Producer group members cannot change producer groups until the non-conformance that led to the respective sanction is satisfactorily closed.</t>
  </si>
  <si>
    <t>6PLp6b5GI6uYQqqHV7KiRH</t>
  </si>
  <si>
    <t>4AsmK7v6adDXhBpsyx06tl</t>
  </si>
  <si>
    <t>Records shall be maintained of all sanctions, including evidence of subsequent corrective actions and decision-making processes.</t>
  </si>
  <si>
    <t>1aIbBbOw1n5ZnEf1zuCKUW</t>
  </si>
  <si>
    <t>6MmtrtGUa4eRQlu6aiiSMP</t>
  </si>
  <si>
    <t>Mechanisms shall be in place to immediately notify the GLOBALG.A.P. approved CB about suspensions or cancellations of registered members/sites.</t>
  </si>
  <si>
    <t>Hdqz1AZCpy89wNndnTDJE</t>
  </si>
  <si>
    <t>22iIWHZRLwZF0Bg5ALJ1EG</t>
  </si>
  <si>
    <t>A product cannot be partially suspended for a member/site (i.e., the entire product shall be suspended).</t>
  </si>
  <si>
    <t>2bsGeVBFWitmkaKfJGxZEY</t>
  </si>
  <si>
    <t>7ej3Rixd79ATiQBYeAs8Oz</t>
  </si>
  <si>
    <t>A system of sanctions that meets the requirements defined in section 6.4.3 of GR QMS shall apply to all members/sites. All internal sanctions shall be decided by the QMS.</t>
  </si>
  <si>
    <t>1NKtiY2J6KyCS9PfDM77LS</t>
  </si>
  <si>
    <t>42LiAVxuEFHxKqz8lgVHqe</t>
  </si>
  <si>
    <t>Responsibility for implementing and resolving corrective actions shall be clearly defined.</t>
  </si>
  <si>
    <t>3vVk1FXSa0dPVEfKM07KQ1</t>
  </si>
  <si>
    <t>7JJyhaKFX8nYHOUDeorErs</t>
  </si>
  <si>
    <t>Corrective actions following non-compliances shall be evaluated and a timescale defined for action.</t>
  </si>
  <si>
    <t>4XcTV31Tz5kZHq8rvfD8JK</t>
  </si>
  <si>
    <t>1gvjMMndt4xC8nVEc1wwrY</t>
  </si>
  <si>
    <t>There shall be a documented procedure for handling the non-compliances and corrective actions which may result from internal or CB audits, customer complaints, or failure of the QMS. This procedure shall describe how to identify and evaluate non-conformances and non-compliances detected at the QMS, PHU, and member/site levels.</t>
  </si>
  <si>
    <t>5KcnCp64SmMY1HiTbbSUej</t>
  </si>
  <si>
    <t>4dBeltbA6WP0tqoqitXsHP</t>
  </si>
  <si>
    <t>Where the internal audits take place continuously over a 12-month period, a predefined schedule shall be in place. This is not applicable for initial certification audits.</t>
  </si>
  <si>
    <t>5H57GE3E0oeJiTQUwzLR4e</t>
  </si>
  <si>
    <t>6THDYVJPPST9DRn7dtMmp1</t>
  </si>
  <si>
    <t>2lrhC5RROCFaEJvVb2RVQ6</t>
  </si>
  <si>
    <t>If there is only one internal QMS auditor who also performs the internal farm audits, the QMS manager shall approve the internal farm audits.</t>
  </si>
  <si>
    <t>5Q8qtTUrtZUZJbDoQpil4U</t>
  </si>
  <si>
    <t>bSLRPfesuTOeiAUHhozih</t>
  </si>
  <si>
    <t>The internal QMS auditor (or internal audit team; see section 4.5.1 c) in GR-QMS) shall review and make the decision on whether the member/site is compliant with the GLOBALG.A.P. requirements based on the internal farm audit reports presented.</t>
  </si>
  <si>
    <t>SOobLHYlAX4xLnnjOkYJK</t>
  </si>
  <si>
    <t>2X2iJxe2pYl9MKJiDrobyb</t>
  </si>
  <si>
    <t>The internal farm audit report shall contain the following information:
(i)	Identification of registered member(s)/site(s)
(ii)	Signature of the registered member and/or person responsible for the production site
(iii)	Date
(iv)	Internal farm auditor name and signature
(v)	Registered products
(vi)	Internal farm audit result against each of the GLOBALG.A.P. P&amp;Cs.
(vii)	Comments on P&amp;Cs. Unless the GLOBALG.A.P. Secretariat issues a separate document predetermining which P&amp;Cs shall be commented on, the checklist shall include details in the comments section for the Major Must P&amp;Cs that are found to be compliant, Major Must and Minor Must P&amp;Cs that are found to be noncompliant, and/or nonapplicable. This is necessary so that the audit trail can be reviewed after the event. Recommendations do not require comments.
(viii)	Details of any non-compliances identified and period for implementation of corrective actions
(ix)	Internal farm audit results with calculation of compliance
(x)	Duration of the internal farm audit (record of start and end time)
(xi)	Name of internal QMS auditor who approved the audit report. Any other evidence of review and approval is also possible.</t>
  </si>
  <si>
    <t>2LA6EkWLVobcSnFaU9V15q</t>
  </si>
  <si>
    <t>2SrUkFYDzQzCycisoYS4dG</t>
  </si>
  <si>
    <t>The original internal farm audit reports and notes shall be maintained and available for the CB audit.</t>
  </si>
  <si>
    <t>8FL1Y4RRMHNBwrz2prbQF</t>
  </si>
  <si>
    <t>aVvFtHwZD4ZnRfdUUr268</t>
  </si>
  <si>
    <t>New members/sites shall always be internally audited and approved prior to being entered in the QMS internal register  (see section 4.1.2 in GR-Rules for QMS ).</t>
  </si>
  <si>
    <t>1mHxIpbN7DG2t8s5s3jPZ9</t>
  </si>
  <si>
    <t>3NJj50QV2Pl784oMxFJmCf</t>
  </si>
  <si>
    <t>Internal farm auditors shall be independent of the area being audited and therefore be assigned via the QMS. Internal farm auditors cannot audit their own daily work.</t>
  </si>
  <si>
    <t>6VBi9OWvVuQG0gSiT4sT0v</t>
  </si>
  <si>
    <t>6As8OD3H9EmpQh78KH7ygA</t>
  </si>
  <si>
    <t>Internal farm auditors shall comply with the requirements set in section 8, Minimum qualification requirements for key staff.</t>
  </si>
  <si>
    <t>x2PHJKFINLtzOQ5fNgjgG</t>
  </si>
  <si>
    <t>2m9VtA2qdbHIy6eSue4KqP</t>
  </si>
  <si>
    <t>Internal farm audit timing shall follow the rules defined in the GLOBALG.A.P. GR and scope-specific rules.</t>
  </si>
  <si>
    <t>1nQurKREn3SaeGwPy4RgJB</t>
  </si>
  <si>
    <t>5lLljb4v0Qq3qAQQlu1wau</t>
  </si>
  <si>
    <t xml:space="preserve">Internal farm audits against all relevant GLOBALG.A.P. P&amp;Cs shall be carried out at each registered member/site (including corresponding production sites and PHUs) at least once per year. Farm/Site production-related records (e.g., medicine records) shall be present and audited on-farm to cross-check them with the farm situation (products, interviews, stores, etc.).
</t>
  </si>
  <si>
    <t>6e6seS1ymZ2i4yBrssk4LN</t>
  </si>
  <si>
    <t>5fW3tPfMwnYAUb7bKYgOSO</t>
  </si>
  <si>
    <t>The internal QMS audit shall be based on the GLOBALG.A.P. QMS requirements.</t>
  </si>
  <si>
    <t>3DacSTY4JYjnci5zdyhJco</t>
  </si>
  <si>
    <t>x8xzDJoxsKojitafXx0d5</t>
  </si>
  <si>
    <t>7jDCwzehBX4EOAzwEJnXid</t>
  </si>
  <si>
    <t>Where the internal QMS audit is not performed in 1 day but continuously over a 12-month period, a predefined schedule shall be in place.</t>
  </si>
  <si>
    <t>3d1qfccbdf46wJXPAG9LiL</t>
  </si>
  <si>
    <t>54BDiaCjWJHBs4ha4I0xLt</t>
  </si>
  <si>
    <t>The QMS checklist shall include the name and signature of the audited QMS representative, as well as the name and signature of the internal QMS auditor.</t>
  </si>
  <si>
    <t>3SuL64qH12O188SuvsoAK4</t>
  </si>
  <si>
    <t>3Uvo9WulJ4iJWUxPbN6OPa</t>
  </si>
  <si>
    <t>The completed QMS checklist (including central PHU requirements, where applicable) shall include comments for every QMS requirement and shall be available on-site for review by the CB auditor during the CB audit.</t>
  </si>
  <si>
    <t>EJMp8XufGHvI3sWNahu8t</t>
  </si>
  <si>
    <t>1xXxEYcRHNLp7SWYQv52LK</t>
  </si>
  <si>
    <t>Records of the internal QMS audit, internal audit findings, and follow-up of corrective actions resulting from the internal QMS audit(s) shall be maintained and available.</t>
  </si>
  <si>
    <t>7KNS2PJyvU2exuhhE6qFxk</t>
  </si>
  <si>
    <t>2jTyLAoNQBG631grzHTaj5</t>
  </si>
  <si>
    <t>The same person who initially develops the QMS may undertake the required internal QMS audits. However, the person responsible for the day-to-day ongoing management of the QMS is not allowed to conduct the internal QMS audits.</t>
  </si>
  <si>
    <t>1zeCHIRUVdLxzNWVTg9oyM</t>
  </si>
  <si>
    <t>7BorDgR70DB6gvACPso1VU</t>
  </si>
  <si>
    <t>Internal QMS auditors shall be independent of the area being audited.</t>
  </si>
  <si>
    <t>1R4dcWL3Lz7l3wQt1u9pVv</t>
  </si>
  <si>
    <t>4yHhzzLCpaQ6SY1LK8Qo6o</t>
  </si>
  <si>
    <t>Where the internal QMS auditor does not have the necessary training in food safety and/or good agricultural practices (G.A.P.) but only QMS training/experience, another person with these qualifications (and identified in the QMS) shall form part of the internal audit team to perform the internal PHU audits and the approval of the internal farm audits. Persons without food safety and G.A.P. qualifications cannot perform internal farm audits.</t>
  </si>
  <si>
    <t>2Ryiyi3V7PK92TP2EDOKd4</t>
  </si>
  <si>
    <t>7uwKTxAjIAvsEE60Ty8sz5</t>
  </si>
  <si>
    <t>Internal QMS auditors shall comply with the requirements set in section 8 (GR-Rules for QMS), Minimum qualification requirements for key staff</t>
  </si>
  <si>
    <t>366dv0ZPUsb3LfU83LWnRv</t>
  </si>
  <si>
    <t>7cCxjRC8dN24mDdrOMXotj</t>
  </si>
  <si>
    <t>The GLOBALG.A.P. QMS requirements shall be audited at least annually.</t>
  </si>
  <si>
    <t>2pCYqk5xhWbf7EYxtZNH9a</t>
  </si>
  <si>
    <t>49PckBddFufTaQwHFVcYc2</t>
  </si>
  <si>
    <t>The internal audits (QMS, PHUs, and members/sites) shall be carried out by the internal auditor(s) before the first CB audit and thereafter once per annum.</t>
  </si>
  <si>
    <t>1VkkS37pZI5NNBA7dZavWq</t>
  </si>
  <si>
    <t>pcnhEN5cKc0x90i2vtSz6</t>
  </si>
  <si>
    <t>The applicant shall undertake an internal QMS audit and internal farm audits of all members/sites and PHUs, covering all products and processes under the certification scope, to verify and ensure compliance with the certification requirements.</t>
  </si>
  <si>
    <t>1ABPDv7rdA8HRLCeVSSOoU</t>
  </si>
  <si>
    <t>5DCWsfLxSn0XBBgxrA8zrE</t>
  </si>
  <si>
    <t>If the certificate holder or a producer group member is facing a complaint regarding food safety (i.e., potentially involved in a foodborne outbreak), workers’ well-being, environmental protection, or is involved in a court trial or has been found by a court of law to have infringed a national or international law, and these actions can endanger the reputation and credibility of FoodPLUS GmbH and/or the GLOBALG.A.P. standard, the certificate holder shall inform the CB within 24 hours.</t>
  </si>
  <si>
    <t>1sjYNSfPgvLzeUoltfbbdl</t>
  </si>
  <si>
    <t>5RJ5Ago3d1lxagyB2sdi4j</t>
  </si>
  <si>
    <t>5x3DB3PrNdn8HHZkTM1T8f</t>
  </si>
  <si>
    <t>The procedure shall cover both complaints against the certificate holder and complaints against individual members/sites.</t>
  </si>
  <si>
    <t>1y9cXNXvIHRmb745J2SL8t</t>
  </si>
  <si>
    <t>2ENw16lM79lWf09olE8ccE</t>
  </si>
  <si>
    <t xml:space="preserve">The procedure shall be available to customers as required. </t>
  </si>
  <si>
    <t>523zl6veJ7IRzTPoMLyyaI</t>
  </si>
  <si>
    <t>4yK1YowHChcgDX1EBPZfQs</t>
  </si>
  <si>
    <t>There shall be a documented procedure that describes how complaints are received, registered, identified, investigated, followed up, and reviewed.</t>
  </si>
  <si>
    <t>bDt20NCNJXk6vppvP4rf8</t>
  </si>
  <si>
    <t>ig1daMCxkTdhvuLuV1rbv</t>
  </si>
  <si>
    <t>The applicant shall have a system for effectively managing customer complaints and the relevant part of the complaint system shall be available to the producer group members.</t>
  </si>
  <si>
    <t>2jjxmbLz6sdG6fPqawTBSX</t>
  </si>
  <si>
    <t>4azsGNHu0DIsMo6WE3F83R</t>
  </si>
  <si>
    <t>Records that are kept online or electronically are valid. If a signature is required, this can be a password or electronic signature that ensures the unique reference and authorization of the person signing. If a signature of the responsible person is needed, then this shall be present. The electronic records shall be available during the audits. Backups shall be available at all times.</t>
  </si>
  <si>
    <t>iX5cwfCbucoiOoSsaucW1</t>
  </si>
  <si>
    <t>6cqHYchodcu4mfags7nEfI</t>
  </si>
  <si>
    <t>2auYbvz1dpVyGMhvBaOOZu</t>
  </si>
  <si>
    <t>26JkQQNyScudJOfxsY8EZq</t>
  </si>
  <si>
    <t>Records shall be genuine, legible, stored appropriately, and maintained in suitable condition and shall be accessible for audits as required.</t>
  </si>
  <si>
    <t>6SHBHs3brMai9t5tdODRRe</t>
  </si>
  <si>
    <t>4Um3nN20wpK0FGSZ5abNFJ</t>
  </si>
  <si>
    <t>Records shall be kept for a minimum of two years.</t>
  </si>
  <si>
    <t>LXgoxbh5Yyuu3bLwtwiRQ</t>
  </si>
  <si>
    <t>2eQ6wGBy0sK0WWOYXK58L1</t>
  </si>
  <si>
    <t>There shall be records to demonstrate effective control and implementation of the QMS (including requirements, policies, and procedures of the quality manual and other relevant QMS documentation) and compliance with the requirements of the relevant GLOBALG.A.P. standard.</t>
  </si>
  <si>
    <t>1XarKYdO6hhh6hJwFcS9DV</t>
  </si>
  <si>
    <t>6TarGWCY6lr9kExMKzwvOG</t>
  </si>
  <si>
    <t>There shall be a system in place to ensure that documentation is reviewed and obsolete documents are effectively rescinded after new documents have been issued.</t>
  </si>
  <si>
    <t>4cLbnSmkp5Cb5himLWnflc</t>
  </si>
  <si>
    <t>4AcQFax0n2yc06qCjOi0xT</t>
  </si>
  <si>
    <t>F9YyVY94IJsHr8D57C0E4</t>
  </si>
  <si>
    <t>A copy of all relevant documentation shall be available at any location where the QMS is being controlled.</t>
  </si>
  <si>
    <t>3GnGoxpQiv1sMfTI3fFDMK</t>
  </si>
  <si>
    <t>3iWJ72o99RVNraoP8fd4KD</t>
  </si>
  <si>
    <t>Any changes in these documents shall be reviewed and approved by authorized staff prior to their distribution. Wherever possible, an explanation of the reason and nature of the changes shall be given.</t>
  </si>
  <si>
    <t>41KR49uu6JZk6pzFTgVpj9</t>
  </si>
  <si>
    <t>Da7Ij5kAcKzKNojDEKdgS</t>
  </si>
  <si>
    <t>All controlled documents shall be identified with an issue number, issue/review date, and appropriate page numbers.</t>
  </si>
  <si>
    <t>47amInkJy9GQmKEWSyVHdV</t>
  </si>
  <si>
    <t>73FgGPiYoxjan5hqn46h5W</t>
  </si>
  <si>
    <t>All documentation shall be reviewed and approved by authorized staff before issue and distribution.</t>
  </si>
  <si>
    <t>62FeT74TAKLtc83FdClhmD</t>
  </si>
  <si>
    <t>53wkQg6u4cdbnJT0RKpjFQ</t>
  </si>
  <si>
    <t>There shall be a written procedure defining the control of documents.</t>
  </si>
  <si>
    <t>7MnNqdcfapT8cK9RmjXhJ</t>
  </si>
  <si>
    <t>5OOJJHRTNQ0aWfgTMmPXFe</t>
  </si>
  <si>
    <t>The contents of the quality manual shall be reviewed periodically to ensure that it continues to meet the requirements of the relevant GLOBALG.A.P. standard and those internal requirements defined by the QMS. Any relevant modifications of the applicable GLOBALG.A.P. standard or published normative and obligatory documents that come into force shall be incorporated into the quality manual within the period given by the GLOBALG.A.P. Secretariat.</t>
  </si>
  <si>
    <t>1Cdo7siDY9b1YcxOO510co</t>
  </si>
  <si>
    <t>37huzGlp03XOPcr9jlhh5W</t>
  </si>
  <si>
    <t>Relevant documentation shall be available to assigned staff and registered producer group members.</t>
  </si>
  <si>
    <t>3Ar1U8szvT46ym4VLoXkAH</t>
  </si>
  <si>
    <t>2DyLn2PKzrBBm9YbOTK8V</t>
  </si>
  <si>
    <t>Documentation shall be sufficiently detailed to demonstrate compliance with the requirements of the relevant GLOBALG.A.P. standard.</t>
  </si>
  <si>
    <t>1ORTlqp1ct4yyBWUvsbctA</t>
  </si>
  <si>
    <t>2wt4mziB6sq0EU3pk3MiWt</t>
  </si>
  <si>
    <t>All documentation relevant to the operation of the QMS for GLOBALG.A.P. compliance shall be adequately controlled. This documentation shall include, but is not limited to:
(i)	The quality manual
(ii)	GLOBALG.A.P. operating procedures
(iii)	Work instructions and policies
(iv)	Recording forms
(v)	Relevant external standards (e.g., the current GLOBALG.A.P. normative documents)</t>
  </si>
  <si>
    <t>D0NKDq7ifgDvlK3SPN84g</t>
  </si>
  <si>
    <t>486aqMTmpxue7ne8TBwIKa</t>
  </si>
  <si>
    <t>Systems shall be in place to demonstrate that key staff are informed and aware of developments and legislative changes relevant to compliance with the relevant GLOBALG.A.P. standard. Evidence of induction and annual refreshment trainings for key staff as defined above shall be available, including regulatory compliance if applicable.</t>
  </si>
  <si>
    <t>3teX4BYt2AW8sJqpMJrRZD</t>
  </si>
  <si>
    <t>1BZRMD4dae6RuHe1e220IE</t>
  </si>
  <si>
    <t>52u9Qneo0eVLWEUbi8n7x8</t>
  </si>
  <si>
    <t>5XbEwIq7KHk6Qwv964AvGq</t>
  </si>
  <si>
    <t>If there is more than one internal QMS or internal farm auditor, they shall undergo training and evaluation to ensure consistency (calibration) in their approach and interpretation of the relevant GLOBALG.A.P. standard (e.g., by documented internal witness audits).</t>
  </si>
  <si>
    <t>2DjOoXVbyFLeDFiB5UJhiq</t>
  </si>
  <si>
    <t>hX5E4jJBpKc61k51CTEh8</t>
  </si>
  <si>
    <t>To demonstrate competence, records of qualifications and training shall be maintained for all key staff (managers, internal auditors, etc.) involved in compliance with GLOBALG.A.P. requirements.</t>
  </si>
  <si>
    <t>3K8hyh8AqvOi66AJUhohUf</t>
  </si>
  <si>
    <t>4jBPlPqafpF1LkbZ03yDi6</t>
  </si>
  <si>
    <t>The management shall ensure that all staff with responsibility for compliance with the relevant GLOBALG.A.P. standard are adequately trained and meet the defined competency requirements:
(i)	The internal QMS auditor(s) and the internal farm auditors shall be independent from the members/sites.
(ii)	The competence of internal QMS auditor(s), the internal farm auditor(s), and the QMS manager(s) shall be checked by management and reviewed by the CB according to section 8, Minimum qualification requirements for key staff.
(iii)	Technical advisors to the members/sites shall meet the requirements described in the applicable P&amp;Cs of the relevant GLOBALG.A.P. standard based on the advice provided (e.g., plant protection product advisors, veterinary services).</t>
  </si>
  <si>
    <t>19Qr6Lrsp54s0u2lhCdgep</t>
  </si>
  <si>
    <t>4fwPwrvz6UXbbYFLCh3Mei</t>
  </si>
  <si>
    <t>The competency requirements, training, and qualifications for key staff (those mentioned in section 4.2.1 (GR-Rules for QMS), but also any other identified personnel) shall be defined and documented. These qualification requirements also apply to external consultants.</t>
  </si>
  <si>
    <t>5cVyGJMurwZcCpED9lVEAy</t>
  </si>
  <si>
    <t>3FiICM08CQPJMlmnCbg1sy</t>
  </si>
  <si>
    <t>The management shall give internal QMS auditors and internal farm auditors sufficient authority to make independent and technically justified decisions during the internal audits.</t>
  </si>
  <si>
    <t>6gNXFot9bj2qIYf6UMlESC</t>
  </si>
  <si>
    <t>7ChHLXaIfn7BNLtqJ3MdIE</t>
  </si>
  <si>
    <t>1WcfXPMNRl2f58mPZPQyJz</t>
  </si>
  <si>
    <t>The organizational structure shall be documented and shall include within the QMS structure individuals responsible for and capable of:
(i)	Managing the QMS (QMS manager(s))
(ii)	Conducting the internal QMS audit and verifying the internal farm audits (by internal QMS auditor(s))
(iii)	Conducting for each member/site an annual internal farm audit (by internal farm auditor(s))
(iv)	Training the internal auditors and the producers
(v)	Providing technical advice to the producer group (voluntary)</t>
  </si>
  <si>
    <t>21WNR46MM2QyusJ1NuWxfH</t>
  </si>
  <si>
    <t>6QYpluoG9NbInAmRPsPmJi</t>
  </si>
  <si>
    <t>Sufficient and appropriate resources (technical capacity and suitably trained management) shall be available to effectively ensure that the requirements of the relevant GLOBALG.A.P. standard are met at all registered members/sites.</t>
  </si>
  <si>
    <t>4IrxmNoCkOxlWCuEECsrbi</t>
  </si>
  <si>
    <t>7HtPeVVNMLdXkrqSopI24e</t>
  </si>
  <si>
    <t>The applicant shall have a management structure that enables the appropriate implementation of a QMS across all registered members/sites.</t>
  </si>
  <si>
    <t>6fzQMTS7elvbsZHlOpFytf</t>
  </si>
  <si>
    <t>27FV3crT90uC2sVA2SauG7</t>
  </si>
  <si>
    <t>The QMS shall be robust and ensure that all registered members/sites comply in a uniform manner with the relevant GLOBALG.A.P. standard requirements.</t>
  </si>
  <si>
    <t>1ujrFJy8ak1ObpQB9eQFyD</t>
  </si>
  <si>
    <t>wNYYK5NrkPkxRQ752BUCy</t>
  </si>
  <si>
    <t>The internal register and the list of producers not included in the certification scope are for management purposes within the producer group. Their content need not be disclosed externally, unless it is needed to clarify issues regarding (e.g., the effectiveness of the producer group’s QMS). The internal register and list of producers not included in the certification scope shall be available to the CB during the QMS audit.</t>
  </si>
  <si>
    <t>1NXB83vWchkgtYCMUnCsww</t>
  </si>
  <si>
    <t>65YhqSh0effwCLgSU5PKWi</t>
  </si>
  <si>
    <t>1Rq5B0kAOaYCaO8UWznsAb</t>
  </si>
  <si>
    <t>6UeieCZ93SfdYr0NwzdSwS</t>
  </si>
  <si>
    <t>Those producers who do not apply to be included in the GLOBALG.A.P. producer group certification shall be listed separately and shall not be registered in the GLOBALG.A.P. IT systems (unless they have applied for a benchmarked scheme or any other GLOBALG.A.P. standard).</t>
  </si>
  <si>
    <t>1IPMVLKBu43gGx79PJMksd</t>
  </si>
  <si>
    <t>30hnYI6ZNYvFPZFH79xhXX</t>
  </si>
  <si>
    <t>The register shall contain at least the following information for each producer group member:
(i)	Name of producer group member
(ii)	Name of contact person
(iii)	Full address (physical and postal)
(iv)	Contact data (telephone number and e-mail address)
(v)	Other legal entity ID (VAT number, ID number, etc.), as required in the country of production (see “GLOBALG.A.P. data registration requirements”)
(vi)	Products registered
(vii)	Details of the individual production sites and their location, including products from certified and non-certified production processes
(viii)	Production area and/or quantity for each registered product
(ix)	CB (list of all CBs if a producer makes use of more than one CB, including information regarding for which product or standard each CB is used)
(x)	Producer group member status (internal status as a result of the last internal farm audit: approved, suspended, etc.)
(xi)	Date of last internal farm audit</t>
  </si>
  <si>
    <t>3fhnzL6U8Nzy2Dp8HKVoZE</t>
  </si>
  <si>
    <t>5U5omL8hQJX7UE1jXu9K0X</t>
  </si>
  <si>
    <t>The register shall also contain the information included (i) through (vi) above for all production sites under the responsibility of the producer (owned or rented) that have not been registered for GLOBALG.A.P. certification.</t>
  </si>
  <si>
    <t>6vMdfJ8gSRxB94Qur9PIUJ</t>
  </si>
  <si>
    <t>4kUfP3PtALDbPDKGwMcZi3</t>
  </si>
  <si>
    <t>58BrBLMdae5gr7FgfppgUL</t>
  </si>
  <si>
    <t>The register shall contain at least the following information for each production site:
(i)	Production site identification
(ii)	Production site location
(iii)	Information regarding the relation of the legal entity to the production site (ownership, rental, etc.)
(iv)	Products registered 
(v)	Products not included for registration
(vi)	Production area and/or quantity for each registered product
(vii)	CB (list of all CBs if a producer makes use of more than one CB, including information regarding for which product or standard each CB is used)
(viii)	Production site status (internal status as a result of the last internal farm audit: approved, suspended, etc.)
(ix)	Date of last internal farm audit</t>
  </si>
  <si>
    <t>27ghWDs1zsLKwIYs8bDOBg</t>
  </si>
  <si>
    <t>5lo2wcXBb7LKNTgS6HpyKL</t>
  </si>
  <si>
    <t>After certification has been achieved, the producer group may issue a declaration to its producer group members to indicate that they are indeed producer group members. Producer group members shall be listed in the certificate annex to receive this declaration. The declaration does not replace the certificate and shall not be used in trade or to make a claim of certification. For the minimum requirements for this declaration to be issued, see Annex I Declaration of Group Membership (optional).</t>
  </si>
  <si>
    <t>67jQXmb714JA7JO68yT9WJ</t>
  </si>
  <si>
    <t>O2rer4b7vUTgtvDMuAaHC</t>
  </si>
  <si>
    <t>5KvMTGt7375h8J64zUjtuw</t>
  </si>
  <si>
    <t>An internal register shall be maintained of all members/sites producing in accordance with the relevant GLOBALG.A.P. standard.</t>
  </si>
  <si>
    <t>4etLi3781BJshqTqGaRf2J</t>
  </si>
  <si>
    <t>4zR4HrU6pJwJxVCubm0Hx7</t>
  </si>
  <si>
    <t>All the product handling units (PHUs) shall be identified and registered.</t>
  </si>
  <si>
    <t>ppb9y4rPwbUUBCj5QAkxS</t>
  </si>
  <si>
    <t>4vHGktcXR5yfkvoV9VnwSj</t>
  </si>
  <si>
    <t>4qTryycuYsk42fpgiaj8cl</t>
  </si>
  <si>
    <t>For production sites that are not owned by the legal entity, there shall be a signed document which includes a clear indication that the site owner does not have any responsibility and input or decision-making capacity for the production operations at the rented-out site. There shall also be written contracts in force between each production site owner and the legal entity that include the following elements:
•	Certificate holder name and legal identification
•	Name and legal identification of the production site owner
•	Production site owner’s contact address
•	Details of the individual production sites
•	Signature of both parties’ representatives</t>
  </si>
  <si>
    <t>3zLVbsTG6x7VcgXRaJ8z9z</t>
  </si>
  <si>
    <t>5a2kN2VGhODHGnvf7gDWba</t>
  </si>
  <si>
    <t>All production sites shall be owned or rented and under the direct control of the legal entity.</t>
  </si>
  <si>
    <t>2R9nFAfVcvj0BWqKnHQTjG</t>
  </si>
  <si>
    <t>2V0iIeYwao7PauCWm65Gvr</t>
  </si>
  <si>
    <t>Producer group members are not legal certificate holders. Thus, they shall not market any products under their name with reference to the producer group certificate. All products that are sold without reference to the certificate shall be recorded in the producer group mass balance system.</t>
  </si>
  <si>
    <t>3xDgKt7CA6fhZm7YTtTFG0</t>
  </si>
  <si>
    <t>6i0uS3g3wGKyoXxBMZrfUM</t>
  </si>
  <si>
    <t>4qJRPOUsYLnFJyc6j56z4L</t>
  </si>
  <si>
    <t>The registered producer group members shall be legally responsible for their respective production sites, although they remain subject to the common QMS of the producer group.</t>
  </si>
  <si>
    <t>3GSownwoym84RWU9bxylgZ</t>
  </si>
  <si>
    <t>44IjiLQBNfmNcOoBHNz5o</t>
  </si>
  <si>
    <t>There shall be written contracts in force between each producer group member and the legal entity. The contracts shall include the following elements:
•	Producer group name and legal identification
•	Name and legal identification of the producer group member
•	Producer group member’s contact address
•	Details of the individual production sites, including products from certified and non-certified production processes (contract may refer to the producer group’s internal register for this information)
•	Details of area (contract may refer to the producer group’s internal register for this information)
•	Producer group member’s commitment to comply with the requirements of the relevant GLOBALG.A.P. standard
•	Producer group member’s agreement to comply with the producer group’s documented procedures, policies, and, where provided, technical advice
•	Sanctions that may be applied if GLOBALG.A.P. requirements or any other internal requirements are not being met
•	Signatures of producer group members and producer group representatives</t>
  </si>
  <si>
    <t>6DR3lVLhlIx7uS8XbvPIbN</t>
  </si>
  <si>
    <t>fEBmVXCZ2JMVBTqG4owld</t>
  </si>
  <si>
    <t>If a producer group/multisite producer with QMS joins another producer group, the two QMSs shall merge into one to be managed by one new single legal entity that will be the certificate holder. The certificate holder is legally responsible for all registered production, including placing the product on the market.</t>
  </si>
  <si>
    <t>4vucxRo0LZSSTw9GJs9K5C</t>
  </si>
  <si>
    <t>5WUS51UqtlOzrF2HXDSflD</t>
  </si>
  <si>
    <t>1etxO4tGjBtBCIWg37QHdB</t>
  </si>
  <si>
    <t>Only a legal entity that can be certified under Option 1 can join a producer group for Option 2 certification.</t>
  </si>
  <si>
    <t>1NcaVO3BqWlk14nwmjSjcV</t>
  </si>
  <si>
    <t>2NdI1rLiRYcr89jxeFfSZW</t>
  </si>
  <si>
    <t>A single legal entity can only operate one QMS per country.</t>
  </si>
  <si>
    <t>4t2CsZQAom2YOgdy3kx6TL</t>
  </si>
  <si>
    <t>7mQMOjn55VowvnvFmmnpcc</t>
  </si>
  <si>
    <t>The legal entity shall enter into a contractual relationship with FoodPLUS GmbH by signing the GLOBALG.A.P. sublicense and certification agreement in its latest version (available on the GLOBALG.A.P. website (www.globalgap.org)) with a GLOBALG.A.P. approved CB, or it shall explicitly acknowledge the receipt and the inclusion of the GLOBALG.A.P. sublicense and certification agreement by signing the service contract/agreement with the CB, and the CB shall hand over a copy of the GLOBALG.A.P. sublicense and certification agreement to the QMS management. The GLOBALG.A.P. sublicense and certification agreement shall include all scopes, standards, and add-ons in the QMS certification scope.</t>
  </si>
  <si>
    <t>5hhonNuqAxGVwpcRyeQjiu</t>
  </si>
  <si>
    <t>5cuFrPNqkg6WgTAR9iqwtH</t>
  </si>
  <si>
    <t>The legal entity shall have been granted the legal right to carry out agricultural production and/or trading and be able to legally contract with and represent the producer group members and production sites.</t>
  </si>
  <si>
    <t>3Jv5QM80XYSruHcWpwn9z4</t>
  </si>
  <si>
    <t>3FwBwURLwgi4Tw3YppXkPy</t>
  </si>
  <si>
    <t>There shall be documentation that clearly demonstrates that the applicant is a legal entity.</t>
  </si>
  <si>
    <t>4bbZsKdejLZg2UJLgvoz1</t>
  </si>
  <si>
    <t>6Q0oKkKz3wEDuwkZHa89rf</t>
  </si>
  <si>
    <t>Plant protection products (PPPs) and other treatments are applied appropriately and as recommended on the product label.</t>
  </si>
  <si>
    <t>13inpJKgpRd5JcGMCkrDgu</t>
  </si>
  <si>
    <t>A system shall be in place to ensure that PPPs, including biocontrol agents, are used as authorized for the specific crop and intended purpose (i.e., for the pest, disease, weed, or target of the intervention) and as per label recommendation or official registration body publication.
If the producer uses an off-label PPP, there shall be evidence of official approval for use of that PPP on that crop in that country.
All PPPs shall be correctly and properly labeled.</t>
  </si>
  <si>
    <t>6mrYpZ2GcLZ7AP1RVVry5G</t>
  </si>
  <si>
    <t>aeLabNl3CjngCaQDiZCnP</t>
  </si>
  <si>
    <t>40PyDY0CYG5h5MVPvzMflH</t>
  </si>
  <si>
    <t>3cNVqY9fb0lXdnwXoSOKCZ</t>
  </si>
  <si>
    <t>Only treatments with plant protection products (PPPs) authorized for the country of production are used.</t>
  </si>
  <si>
    <t>2CRFo2pFtfz17d7lw5Bt1d</t>
  </si>
  <si>
    <t>A system shall be in place to ensure that PPPs are used as authorized for the country of production.
Evidence may take the form of reference lists (online acceptable), product labels, or descriptions of prevailing regulations. Where no official registration scheme exists in the country of production, the producer shall refer to the “International Code of Conduct on the Distribution and Use of Pesticides” of the Food and Agriculture Organization (FAO).
Extrapolated PPP use is allowed as per local registration scheme (see guideline).
An up-to-date documented list that takes into account any change in local and national legislation for biocides, waxes, and postharvest PPPs shall be available for commercial brand products (including any active ingredient compositions) used.</t>
  </si>
  <si>
    <t>3dqCeJZWwnWI0C8lBuIEVI</t>
  </si>
  <si>
    <t>708NPwgnD0jWBOOPvZhuFr</t>
  </si>
  <si>
    <t>Plant protection product (PPP) storage does not pose a risk to workers or create opportunities for cross contamination.</t>
  </si>
  <si>
    <t>5K1766dX1IYp55fGdjN1lK</t>
  </si>
  <si>
    <t>The PPPs and postharvest treatment storage shall pose no risk to workers nor risk of cross contamination.
Liquids shall never be stored above powders or granular formulations.</t>
  </si>
  <si>
    <t>oOfpsr1EZQ6CxCOIvBlFe</t>
  </si>
  <si>
    <t>7FzFPUI62I8icT9zFiqYBn</t>
  </si>
  <si>
    <t>5dJDBgFnnWPbH5xhgL3pwF</t>
  </si>
  <si>
    <t>qgnV3kt6KQdFA5hyyPj3b</t>
  </si>
  <si>
    <t>Plant protection products (PPPs), biocontrol substances, and any other treatment products are stored in a manner that ensures the associated risks are managed.</t>
  </si>
  <si>
    <t>4YNdft4Gs9FpvCNYyRDUtI</t>
  </si>
  <si>
    <t>The PPP storage shall:
- Comply with all the appropriate current national, regional, and local legislation and regulations
- Be located away from production areas, packaging storage areas, living areas, and harvested crops to prevent cross contamination
- Be kept secure and locked when not in use
- Be accessible only to people with formal training in handling PPPs
- Be properly ventilated
- Have measuring equipment to support the accuracy of mixtures, including containers with graduation demarcations and calibrated scales
- Be equipped with utensils (e.g., buckets, water supply point, etc.), which shall be kept clean for the safe and efficient handling of all PPPs that can be applied (This last also applies to the filling/mixing area, if this is different.)
- Ensure all PPPs used on registered crops are stored separately from those used on nonregistered crops (e.g., garden chemicals)
- Contain the PPPs in their original containers and packages (In the case of breakage only, the new package shall contain all the information of the original label.)</t>
  </si>
  <si>
    <t>VkP5DgF21Iuf5VlcVB3Xe</t>
  </si>
  <si>
    <t>6mcPz7oiGiYrYac6mw0PKv</t>
  </si>
  <si>
    <t>Records of plant protection product (PPP) applications are kept.</t>
  </si>
  <si>
    <t>6pJffTH1eFI1DiieOpjOtM</t>
  </si>
  <si>
    <t>Records shall be kept for all applications of PPPs, biocontrol agents, and postharvest treatments and shall specify the following:
- Crop and/or variety treated
- Application location (geographical area, the name or reference of the farm, and the field, orchard, greenhouse, or facility where the crop is located)
- Exact dates (day/month/year) from start to end (The producer need not record end times, but shall always record end dates. By doing so, it shall be considered that reentry intervals are calculated using the start of the next calendar day.)
- Registered trade name and active ingredient or beneficial organism with scientific name 
- Preharvest interval per the product label or, if not on the label, as stated by an official source
- Amount of product applied (weight or volume) and concentration or rate
- Type of machinery or application equipment used (e.g., backpack sprayer, aerial application, chemigation, etc.)
- Reason for application (i.e., target pest, disease, weed, or condition)
- Full name of the applicator (person applying)
- Full name of the person technically responsible for decision-making and authorization of treatment applications (if single individual authorizes all applications, person’s details need be recorded only once)</t>
  </si>
  <si>
    <t>7te0V5sEO4j2gdaCHhqwRe</t>
  </si>
  <si>
    <t>5XJCXMn8c4SghFsNqOtXk0</t>
  </si>
  <si>
    <t>2kjqXrL9q4kK0QoywvTUHI</t>
  </si>
  <si>
    <t>Suitable changing facilities are available where necessary.</t>
  </si>
  <si>
    <t>1cZpp3dVzuW2usrRGIMpJd</t>
  </si>
  <si>
    <t>The changing facilities (in line with local conditions) shall be used to change clothing and protective outer garments as required. Changing facilities may not be needed if personal protective equipment (PPE) is applied over existing clothing.</t>
  </si>
  <si>
    <t>2apQYV4sVGueZxb722p882</t>
  </si>
  <si>
    <t>22v7nnkQpO82gWNsHA3e6i</t>
  </si>
  <si>
    <t>23SENaZEPlLGhYShc4rvqf</t>
  </si>
  <si>
    <t>3eUC55MeR7j4tJb4uAMWfa</t>
  </si>
  <si>
    <t>Individuals responsible for technical decision-making on inputs can demonstrate competency.</t>
  </si>
  <si>
    <t>1IanT925sFCMf9QHkGcCRl</t>
  </si>
  <si>
    <t>Individuals responsible for technical decisions regarding treatments (e.g., quantity and type of fertilizer, plant protection products, organic and inorganic and postharvest applications) shall demonstrate competency in such topics.
If the individual responsible for technical decisions is the producer, a designated worker, or a technical expert, their experience shall be complemented by current technical knowledge (e.g., access to technical literature, specific training attendance, active pesticide applicator license, etc.).
If the individual responsible for technical decisions is an external qualified adviser, technical competence shall be demonstrated by official qualifications or specific training attendance certificates.</t>
  </si>
  <si>
    <t>2RFsPSHa2XlX0JHYiJO2Wc</t>
  </si>
  <si>
    <t>3yUDOjLjm9ClXNApEpBuBe</t>
  </si>
  <si>
    <t>FV-Smart 25.03</t>
  </si>
  <si>
    <t>5zbacuFfA2753L3oc4d47N</t>
  </si>
  <si>
    <t>All forklifts and other driven transport trolleys are clean and well maintained and of a suitable type to avoid contamination through emissions.</t>
  </si>
  <si>
    <t>7wdZHoPX7DNLzu19Ux4AHl</t>
  </si>
  <si>
    <t>Internal transport should be maintained so as to avoid product contamination, with special attention to fume emissions. Forklifts and other driven transport trolleys should be electric or gas-driven.</t>
  </si>
  <si>
    <t>3h3x9CFhwi5CfLaTiL0cuk</t>
  </si>
  <si>
    <t>4UI39RIn6YI8gQZpGRKexG</t>
  </si>
  <si>
    <t>1PQLyFfvT8HcHlv1U36FDF</t>
  </si>
  <si>
    <t>3cgQG49eXFAirl8sZLCd8z</t>
  </si>
  <si>
    <t>Procedures are in place to manage and handle non-conforming products.</t>
  </si>
  <si>
    <t>6LrmeX3rOktnN8piuU2dra</t>
  </si>
  <si>
    <t>Documented procedures, including a hold-and-release process, shall be in place to prevent unintended use or delivery of non-conforming products.
Products may be considered non-conforming because of food safety issues, quality issues, maximum residue limit exceedance(s), cross contamination issues, etc.
Non-conforming products shall be identified during production and handling. Non-conforming products shall be segregated, appropriately handled, and potentially redirected to a suitable end use (e.g., processing, animal feed). If not redirected, the products shall be disposed of appropriately.
Products that pose a risk to food safety shall not be harvested or shall be discarded. Discarded products and waste materials shall be stored in clearly designated areas to avoid contamination of products. Signs shall be used to identify waste products, where appropriate. These areas shall be routinely cleaned and/or disinfected according to the cleaning schedule.</t>
  </si>
  <si>
    <t>1LqxqbMnYmX3O47nTDkHLF</t>
  </si>
  <si>
    <t>3ThIEHcgptXUZC1eU6PIiA</t>
  </si>
  <si>
    <t>5i9Cq01YzyjncTy29p2Nc</t>
  </si>
  <si>
    <t>An inventory is in place to manage stock on site.</t>
  </si>
  <si>
    <t>0fWzCJamQgsDCyhdfULx1</t>
  </si>
  <si>
    <t>A stock inventory shall ensure that materials and products do not pose a risk to food safety and that those with limited shelf lives are used in the correct order. The inventories shall consider purchased materials (e.g., plant protection products (PPPs), ammonium fertilizer) and apply to both pre- and postharvest activities (e.g., chlorine tablets). Items considered to be stock may include cleaning agents, PPPs, and incoming and outgoing raw product.
Monthly updates are not required, but a calculation of inventory shall occur within a month of any use or purchase. In months when there is no stock movement, there is no need to update the inventory. Where products are distributed by a central function, the records may be held by the quality management system (QMS).</t>
  </si>
  <si>
    <t>6PzSKiJw1bRFye5uX49taK</t>
  </si>
  <si>
    <t>32d27JK4ndCtdPt17Jn3T</t>
  </si>
  <si>
    <t>5oIOrpK7VM3XsU8rfyXOrb</t>
  </si>
  <si>
    <t>Specifications for materials and services that are relevant to food safety are available.</t>
  </si>
  <si>
    <t>7k3gviM0HgvGySIcPa9WAb</t>
  </si>
  <si>
    <t>Specifications supporting the implementation of the standard and customer compliance shall be available.
Specifications shall be reviewed annually or when changes occur, whichever is sooner.
These changes may include the following, where relevant:
- Supplier specifications for packaging (where applicable)
- Allowable and acceptable licenses or qualifications for service providers (e.g., pest control contractors, laboratory services)
- Descriptions of customer requirements
- Defined specifications for raw materials
Descriptions of how alternate suppliers will be evaluated in the event of emergency or supply chain disruptions shall also be available.</t>
  </si>
  <si>
    <t>2yao6QMFg6n8laqX5uBD5b</t>
  </si>
  <si>
    <t>4P7E9C0IVKftcVdaw4gPdn</t>
  </si>
  <si>
    <t>Laboratory testing occurs in a manner consistent with industry requirements.</t>
  </si>
  <si>
    <t>4ZQxrjOPjfnaTCPlFn5Z3</t>
  </si>
  <si>
    <t>There shall be documented evidence that laboratories used to analyze parameters impacting food safety are operating in accordance with the requirements of ISO/IEC 17025. In countries, regions, or situations where a laboratory with current ISO/IEC certification is not available, alternative national/regional lab verifications may be presented. In countries and regions with laboratories operating in accordance with ISO/IEC 17025, such laboratories shall be used for analysis required by the standard and supporting risk assessments
Analysis shall include water quality, plant protection product residues, environmental monitoring samples, and microbial, chemical, and physical contamination, as well as all other applicable tests. The laboratories shall show evidence of participation in proficiency tests or applicable certifications (e.g., the proficiency testing program provider FAPAS®).</t>
  </si>
  <si>
    <t>31r3O7m6YdmvyCuOWIOMh6</t>
  </si>
  <si>
    <t>32OiJEyxND30XigkQSU5nB</t>
  </si>
  <si>
    <t>6gmqamU34WBQf537wUGjY0</t>
  </si>
  <si>
    <t>Where the operation handles or stores allergens, the operation has a documented allergen management program.</t>
  </si>
  <si>
    <t>56y2pS0iosNrQjtngqUnqC</t>
  </si>
  <si>
    <t>The allergen management program shall list the allergens in use, stored, or handled by workers at the site specific to prevailing regulations. Where applicable, procedures shall address identification and segregation of allergens during storage, handling, loading, and shipping as based on a risk assessment conducted by the operation. All products intentionally or potentially containing allergenic materials shall be labeled according to the allergen labeling regulations in the country of production and the country of destination.</t>
  </si>
  <si>
    <t>3BmiRfV14Y9UArHysfO3zs</t>
  </si>
  <si>
    <t>PZK4Gn2DrhCyaDP5WzH4Z</t>
  </si>
  <si>
    <t>5KY6hi3SNEv3HVdZvmSusd</t>
  </si>
  <si>
    <t>The farm has a documented hygiene risk assessment.</t>
  </si>
  <si>
    <t>eTOcmrUcjr5MXNUCBMQNh</t>
  </si>
  <si>
    <t>A documented hygiene risk assessment covering production, harvesting, and handling, as applicable, shall cover:
- Physical, chemical, and microbiological contaminants, spillage of bodily fluids (e.g., vomiting, bleeding), and human transmissible diseases that are associated with the applicable products and processes
- Workers, personal effects, equipment, clothing, packaging material, transport, vehicles, and product storage (including short-term storage at the farm)
- The production environment, including design and layout for prevention of cross contamination and support of food safety</t>
  </si>
  <si>
    <t>1gpvHRL3jcuK0YTVBxeDJK</t>
  </si>
  <si>
    <t>3IWq02HKOxoHgkSdZiyaSE</t>
  </si>
  <si>
    <t>1hA4cT7jWi9wlsxVCH1kzb</t>
  </si>
  <si>
    <t>Smoking, eating, chewing, and drinking are confined to designated areas.</t>
  </si>
  <si>
    <t>01vw38LWVr5LiJx72w8gXp</t>
  </si>
  <si>
    <t>In order to prevent contamination of products, smoking, eating, chewing, and drinking shall be confined to designated areas and not be permitted in product handling or storage areas, unless indicated otherwise by the hygiene risk assessment. Drinking water is the exception.</t>
  </si>
  <si>
    <t>eHrBDPtfyKPEyydZkZ3ch</t>
  </si>
  <si>
    <t>4KCLpfkmg2Jhr6PCpGqBpu</t>
  </si>
  <si>
    <t>Documented hygiene procedures are in place to minimize food safety risks.</t>
  </si>
  <si>
    <t>1bjDAQAO0tSL87F1oYzG0Z</t>
  </si>
  <si>
    <t>Hygiene procedures shall be aligned with the risk assessment and include applicable harvest and postharvest activities. Pictograms or signs in the predominant workforce language shall describe the appropriate hygiene measures for workers, visitors, and subcontractors.
When protective equipment and clothing (e.g., smocks, aprons, sleeves, gloves, footwear) are required, they shall be provided by the employer and cleaned, maintained, and stored in a way that minimizes food safety risks.
Hands shall be washed whenever they may be a source of contamination, including prior to the start of work and after using the toilet.
The hygiene procedures shall address contamination of product with bodily fluids, reporting requirements for sick people (e.g., vomiting, jaundice, diarrhea), restricting ill persons’ contact with products, and a return-to-work policy. Skin cuts shall be covered and gloves used, as appropriate.
Visual evidence shall show that no violations of the hygiene procedures occur.</t>
  </si>
  <si>
    <t>4Nc9nru2SzM0uTXBXgIOFv</t>
  </si>
  <si>
    <t>1i4DsVfRz9VZgNHn7EiEPy</t>
  </si>
  <si>
    <t>All persons working on the farm have received hygiene training.</t>
  </si>
  <si>
    <t>3sC8JSEvwNadGTAhUT5JIf</t>
  </si>
  <si>
    <t>Basic training on hygiene shall:
- Be provided annually to all workers, including owners and managers that are working on the farm
- Be provided to all new workers
- Cover all necessary instructions
- Be given in a format, either written or verbal, that ensures understanding (may only be in verbal and pictorial form without written explanatory content, where necessary)
- Specifically include training on hygiene procedures for harvesting and product handling activities, where applicable</t>
  </si>
  <si>
    <t>w2x9vMeTyRbMwGNvRhl2X</t>
  </si>
  <si>
    <t>1ZyfgOmwxaRiR7S4R7fDx4</t>
  </si>
  <si>
    <t>Clean toilets are provided for workers, visitors, and subcontractors in the vicinity of their work.</t>
  </si>
  <si>
    <t>3V8S3Zp473TpC8t9KgGKxq</t>
  </si>
  <si>
    <t>Toilets provided for production and handling activities (including stationary or mobile toilets) shall be:
- Designed and located so as to minimize the potential risk for product contamination
- Constructed of material that is easy to clean and maintain (also applies to pit latrines)
- Allow for direct accessibility for servicing
- Located in reasonable proximity to the place of work, i.e., accessible on foot or by a readily available mode of transportation
If production and/or handling takes place in a facility, the doors of toilets shall not open directly onto the production and/or product handling area, unless the door is self-closing. Toilets shall be appropriately cleaned, maintained, and stocked. Facilities shall also be available to visitors, where applicable.</t>
  </si>
  <si>
    <t>1dAfqdz6vInn6LNy7Nw1x7</t>
  </si>
  <si>
    <t>7K3MRY44lnOFUL5cGdaJO4</t>
  </si>
  <si>
    <t>Handwashing facilities are available for all workers, visitors, and subcontractors who come into direct contact with products.</t>
  </si>
  <si>
    <t>2RP7Y435eAH6UnT2ZJ8wRP</t>
  </si>
  <si>
    <t>Handwashing facilities shall be accessible and maintained in a clean and sanitary condition to allow workers to clean their hands any time their hands may be a source of contamination.
The facilities shall be situated as near as possible to the toilets without posing a risk of cross contamination.
All handwashing facilities shall be equipped with nonperfumed hand soap and means of drying hands. Single use towels shall be used where possible. Towels shall not pose a cross contamination risk. Air towels and forced-air hand dryers are permitted.
The water used for handwashing shall be analyzed, and risks associated with water quality assessed. The water used shall meet the microbial standard for drinking water at all times. If handwashing water does not meet the microbial drinking water standard, a sanitizer (e.g., alcohol-based gel) shall be used after washing hands. The use of only hand sanitizer to clean hands before coming into contact with products is not permitted.</t>
  </si>
  <si>
    <t>5hlR4vlVGYfqUJv7rvjk1w</t>
  </si>
  <si>
    <t>qxgyk8NvXzQ13Kj1KENy4</t>
  </si>
  <si>
    <t>There is a risk assessment to assess food safety risks for pre- and postharvest water used.</t>
  </si>
  <si>
    <t>xtkXOff4S4IYGY9lHgB4s</t>
  </si>
  <si>
    <t>There shall be a documented risk assessment for water used for indoor and outdoor production and postharvest activities. The assessment shall cover, at minimum:
- Identification of water sources by means of maps, photographs, drawings (hand drawings are acceptable), or other depictions to identify the location of water source(s), permanent fixtures, and the flow of the water system (including holding systems, reservoirs, or any water captured for reuse), the depiction shall be linked with site maps and an on-farm reference system
- Historical analysis results, if applicable
- The timing of water use (e.g., crop growth stage, postharvest)
- The risk of physical, chemical, and microbial contamination 
- Methods to address risk associated with water delivery mechanisms, mitigating the risk of cross contamination
- The contact of water with the crop
- The characteristics of the crop and the growth stage or handling
- The quality of the water used for fertilizer, plant protection product, or postharvest applications
- Measures taken to mitigate contamination risk, where appropriate (e.g., preventing human and livestock intrusion with fencing)
- Acceptable thresholds for water quality
- Impact on food safety and fit-for-purpose
- A minimum requirement of one analysis per season or certification cycle for water used in postharvest activities that comes in contact with the product, the sample to be taken as near the point of application as possible (minimum of one analysis required even when using municipal water sources).
The risk assessment shall be reviewed annually and whenever risks change due to operational changes.</t>
  </si>
  <si>
    <t>696jSQYmLVDJoD3UnofwTY</t>
  </si>
  <si>
    <t>4YYEAFlKQL7dZttPmpxB2F</t>
  </si>
  <si>
    <t>5D8v1HRYfYjneVWAaulZqc</t>
  </si>
  <si>
    <t>5WqQhUGztSt9fSCF4ivakw</t>
  </si>
  <si>
    <t>Water is analyzed for food safety, in accordance with the risk assessment.</t>
  </si>
  <si>
    <t>7igt0PcIEa4vNmIoI6NEvV</t>
  </si>
  <si>
    <t>Water shall be analyzed at a frequency consistent with the risk assessment and current sector-specific standards or relevant regulations. Water analysis shall be part of the water management plan and completed at least once per year, or more frequently if required by the risk assessment (e.g., in controlled environment agriculture (CEA) production).
A minimum of one analysis per season or certification cycle shall be required on water that comes into contact with products during postharvest processing, with samples taken as near the point of application as possible. A minimum of one analysis shall be required even when using municipal water sources.
The water analysis shall reflect the nature and extent of the water system, the scope of production (type of product, applications, harvesting, handling, water sources, etc.). Where different water sources are used, they shall each be sampled. 
Samples shall be taken from locations that are representative of the water source, usually as close to the point of application as possible.
Analysis shall be performed during the time of water use on products and during the period of highest risk.
There shall be a documented procedure for water analysis, including:
- Frequency of sampling
- Person responsible for sampling
- Method of sample collection
- Laboratory analyzing the samples
- Location sampled
Records of all analysis shall be maintained.</t>
  </si>
  <si>
    <t>253gbk0kdnSSFyQX6iFKWy</t>
  </si>
  <si>
    <t>pWdwGloUfLIR1hDp5g6PY</t>
  </si>
  <si>
    <t>5iCSiRpigC3p5XlFXEKtfk</t>
  </si>
  <si>
    <t>Water that comes into contact with products during harvest and postharvest meets the microbial standard for drinking water.</t>
  </si>
  <si>
    <t>7LfXHI3r8icjTIA0RFiYU</t>
  </si>
  <si>
    <t>Water (including ice) used during harvest and postharvest activities (e.g., cooling, transport, and washing) shall meet the microbial standards for drinking water and shall be handled so as to prevent product contamination.
The only exception are flood-harvested cranberry fields, where analysis shall confirm that the water is not a source of microbial contamination for the product.</t>
  </si>
  <si>
    <t>1JC40FtNqVbp8WoxTFygde</t>
  </si>
  <si>
    <t>V6DQSG0vNZC9zhUldHRRm</t>
  </si>
  <si>
    <t>Treated water used during harvest or postharvest is monitored appropriately.</t>
  </si>
  <si>
    <t>6FbOIZoJBh9ybNzdV6seU4</t>
  </si>
  <si>
    <t>Treated water (e.g., antimicrobial water additives, ozone, etc.) used during harvest and postharvest activities (e.g., cooling) shall adhere to a documented monitoring system for the treatment process and routine verification of acceptable parameters. Monitoring shall be executed at a frequency established according to a risk assessment. The values measured during monitoring shall be compared to the established allowable parameters. Corrective actions shall be taken for analysis results outside of the allowable thresholds.</t>
  </si>
  <si>
    <t>16Av8HVNPoCgoz7JtjH8Sx</t>
  </si>
  <si>
    <t>6JdhXvhxlsekyA6Do1Hz1F</t>
  </si>
  <si>
    <t>Recirculated water used during production, harvest, and postharvest is changed or replenished at an appropriate frequency.</t>
  </si>
  <si>
    <t>4RMNo3lMTQsd80RDmR6B1L</t>
  </si>
  <si>
    <t>If water used during production, harvest, and postharvest activities is recirculated, an appropriate frequency for changing the water shall have been established based on applicable parameters (e.g., pH, efficacy of antimicrobial water additives, turbidity, visual evaluation).
“N/A” if recirculated water is not used.</t>
  </si>
  <si>
    <t>7hOTPldse8gJRQ2v6uOO9x</t>
  </si>
  <si>
    <t>74eqP00a18kcAP9vY1Gjwf</t>
  </si>
  <si>
    <t>A risk-based microbial environmental monitoring program is in place for product handling areas.</t>
  </si>
  <si>
    <t>1sgF6zdPLKojAVWXZ5g1mB</t>
  </si>
  <si>
    <t>Where postharvest activities are included in an operation, there shall be a risk-based microbial environmental monitoring program in place for the product handling areas. The program shall allow for assessment of effectiveness of cleaning procedures and identify sources of potential contamination (e.g., in water, on surfaces). The risk assessment shall determine the areas of possible contamination (e.g., high traffic or difficult-to-clean locations).
Controlled environment agriculture (CEA) with environmental monitoring programs shall show documentation for applicable production activities and not be limited to product handling.</t>
  </si>
  <si>
    <t>6SSbkfthK0LYaxbv5b14GB</t>
  </si>
  <si>
    <t>1vk62VlZg3Zq6bcgLfSxGJ</t>
  </si>
  <si>
    <t>lexOcDEw5oGsJLmfei3Xg</t>
  </si>
  <si>
    <t>2KjDdMXpsNwRyljUsmaAEH</t>
  </si>
  <si>
    <t>A pest management plan is in place and implemented.</t>
  </si>
  <si>
    <t>B98GYguSgyevesBZ4KQZ3</t>
  </si>
  <si>
    <t>A pest management plan for monitoring and control of pests in the packing and storage areas shall be in place.
There shall be visual evidence that the pest monitoring and correcting processes are effective.</t>
  </si>
  <si>
    <t>1OZTzJWvKeCm4lQLj2de5o</t>
  </si>
  <si>
    <t>4KiAS3Bj2bWvWudrKfQeV5</t>
  </si>
  <si>
    <t>53XFoKAPf6LCkQ9DPX66v6</t>
  </si>
  <si>
    <t>Final product labeling is appropriate.</t>
  </si>
  <si>
    <t>5lKgli7BOk5ruTNgzGgxOO</t>
  </si>
  <si>
    <t>Where final product packing is included in the scope of certification, product labeling shall be done according to applicable requirements in the country of intended sale and any customer specifications.
Packaging may be provided by the customer, indicating compliance with customer specifications.</t>
  </si>
  <si>
    <t>6v0SS1OCIEL11DaUsdV8qY</t>
  </si>
  <si>
    <t>5R8KVBcIttnu0XWYX32GfI</t>
  </si>
  <si>
    <t>4mzBZ5lZnQkyoWFs8krabw</t>
  </si>
  <si>
    <t>Controlled storage conditions are maintained.</t>
  </si>
  <si>
    <t>2TCR1TFBF0dQvqA3IB05MJ</t>
  </si>
  <si>
    <t>Temperature, humidity (where relevant), and atmosphere-controlled storage areas shall be monitored and maintained. Records of monitoring shall be kept.</t>
  </si>
  <si>
    <t>5RnRCz8ee4Zl9QUgeRKTHd</t>
  </si>
  <si>
    <t>1nmjX0eVRR8MGmNwWa2JRg</t>
  </si>
  <si>
    <t>3w4nd59PrvdbBYIut3dXUf</t>
  </si>
  <si>
    <t>A system is in place for handling foreign material contamination.</t>
  </si>
  <si>
    <t>6Bh8OPEuWkIf222rvoZVnC</t>
  </si>
  <si>
    <t>A system for handling foreign material contamination, including glass and hard plastic breakages (e.g., in greenhouses, produce handling, preparation and storage areas) shall be in place.</t>
  </si>
  <si>
    <t>7h4leQtnNFBbHHWbgN8lXM</t>
  </si>
  <si>
    <t>17A0TWTezVDi28Glayo9lo</t>
  </si>
  <si>
    <t>3GYD5AfACoMcapCqIJaEbW</t>
  </si>
  <si>
    <t>Systems are in place to ensure that foreign materials do not contaminate products.</t>
  </si>
  <si>
    <t>6SpnTZNadoabwbpdAWXjAb</t>
  </si>
  <si>
    <t>Systems shall be in place to ensure that foreign materials, including insects, stones, debris, glass, and hard plastic, do not contaminate products.
Glass, hard plastic, and similar materials (e.g., light bulbs, fixtures) suspended above products or used for product handling shall be of a safety design or protected/shielded.</t>
  </si>
  <si>
    <t>5mPXfcMYhxhtowbRri3IQe</t>
  </si>
  <si>
    <t>4TaEOi13PA5NzzHObNPjhP</t>
  </si>
  <si>
    <t>Cleaning equipment, agents, lubricants, etc. are stored and used to prevent chemical contamination of products and are approved for application in the food industry.</t>
  </si>
  <si>
    <t>55ZFSiFdF6GvPJZKhfFjDj</t>
  </si>
  <si>
    <t>To avoid chemical contamination of products, cleaning equipment, agents, lubricants, etc. shall be kept in a designated secure area, away from products.
Documented evidence (e.g., specific label mention or technical data sheet) shall exist authorizing use for the food industry of all cleaning agents, lubricants, etc. that may come into contact with products.</t>
  </si>
  <si>
    <t>Cewd3FqcwBMtVtTDK4h9s</t>
  </si>
  <si>
    <t>2O2RBDm2SCvPwdrmT1rH0G</t>
  </si>
  <si>
    <t>6K2AKsZdfsOdekTRF5nsQD</t>
  </si>
  <si>
    <t>Packaging materials are appropriate for use and stored under conditions that prevent contamination.</t>
  </si>
  <si>
    <t>1uRinBSosYFCTWv4uBg2j3</t>
  </si>
  <si>
    <t>Packaging materials (including reusable crates) shall be appropriate for their intended use and stored under conditions that protect the materials from contamination and deterioration. Packaging may be stored outside, providing risks of contamination have been addressed (e.g., packaging sealed in plastic covers).</t>
  </si>
  <si>
    <t>2dICe16UyjeiIXsewSiZ0F</t>
  </si>
  <si>
    <t>68fmjo3gU1AMf7WJNKw3bp</t>
  </si>
  <si>
    <t>Vehicles and equipment used for loading, transport, or storage of harvested products are cleaned, maintained, and appropriate for use.</t>
  </si>
  <si>
    <t>3FLPJqlR4cNgfxnVAHRjdK</t>
  </si>
  <si>
    <t>Vehicles and equipment used for loading, transport, or storage of harvested products shall be cleaned and maintained and stored to prevent product contamination (e.g., animal manure, fuel spills).
Vehicles and equipment shall be suitable for the intended purpose.</t>
  </si>
  <si>
    <t>64cWD91pr0geaTi2ASvLb</t>
  </si>
  <si>
    <t>6IrNZKz3qOVDHkDwPYiiRP</t>
  </si>
  <si>
    <t>63U2FqCsGPStS3cqPeuBYl</t>
  </si>
  <si>
    <t>Containers used for production and harvesting are cleaned, maintained, and appropriate for use.</t>
  </si>
  <si>
    <t>7rFZNq9H38MK1n4ZrkP07l</t>
  </si>
  <si>
    <t>Production and harvesting containers shall be made of materials that do not pose a risk to food safety and be constructed to facilitate cleaning and maintenance.
Reusable containers shall be clean before use. A documented cleaning schedule that includes frequency and is in accordance with the hygiene risk assessment shall be in place. Disinfection shall be incorporated into the cleaning procedure when required in the hygiene risk assessment.
Harvest containers shall be used exclusively for product (e.g., not used to store chemicals, lubricants, oil, trash, or tools).</t>
  </si>
  <si>
    <t>5fykOKaat54TiKeJ3Hsdxi</t>
  </si>
  <si>
    <t>5ujhCbOnghq8O4QcehPUHh</t>
  </si>
  <si>
    <t>All locations for collection, storage, and distribution of packed products are cleaned and maintained.</t>
  </si>
  <si>
    <t>ghDuWGa0oXyr2UTiznr9m</t>
  </si>
  <si>
    <t>All product handling and storage facilities and equipment (e.g., walls, floors, conveyance lines, machinery) shall be cleaned and maintained with a defined frequency according to a documented cleaning and maintenance schedule. Maintenance shall not introduce food safety risks. Records of cleaning and maintenance shall be kept.</t>
  </si>
  <si>
    <t>2OCiodFuK1rlixpWaP9dz</t>
  </si>
  <si>
    <t>d9rCS3tguaEvdlnIdpz5T</t>
  </si>
  <si>
    <t>Harvested and packed products are stored to minimize food safety risks.</t>
  </si>
  <si>
    <t>1IcWxLUB26GNPphYlZYNnW</t>
  </si>
  <si>
    <t>All harvested products (packed products, bulk) are stored appropriately and protected from contamination in accordance with the hygiene risk assessment.</t>
  </si>
  <si>
    <t>All Sections</t>
  </si>
  <si>
    <t>Unique Sections</t>
  </si>
  <si>
    <t>Unique Subsections</t>
  </si>
  <si>
    <t>Section:Subsection</t>
  </si>
  <si>
    <t>Section GUID</t>
  </si>
  <si>
    <t>Subsection GUID</t>
  </si>
  <si>
    <t>Title</t>
  </si>
  <si>
    <t>S Order</t>
  </si>
  <si>
    <t>SS Order</t>
  </si>
  <si>
    <t>Schon da?</t>
  </si>
  <si>
    <t>1kzI7hCCMY4wQOFQmIPOPD</t>
  </si>
  <si>
    <t>FV 04 OUTSOURCED ACTIVITIES (SUBCONTRACTORS)</t>
  </si>
  <si>
    <t>5mUWYvmAcBFoyUbNbMwBFm1DSOMfBwEJ7NMTIzs3yO1i</t>
  </si>
  <si>
    <t>Gje6Vs9erIFxkUciUvJH4</t>
  </si>
  <si>
    <t>55PwbCfLEsH487m0LGfq8G</t>
  </si>
  <si>
    <t>HOP 22.03 Natural ecosystems and habitats are not converted into agricultural areas</t>
  </si>
  <si>
    <t>6Rm0QwTMNW6kK0eTQrJkhZ78fF8J8n8uDPsOxFl12Alc</t>
  </si>
  <si>
    <t>6FdWPU4oDWbSzvdyOZoYoB</t>
  </si>
  <si>
    <t>egxrRxt1wvmpDaKwSbu23</t>
  </si>
  <si>
    <t>FV 22.03 Natural ecosystems and habitats are not converted into agricultural areas</t>
  </si>
  <si>
    <t>7rjim934yL9ogfLKGg1C6w7mjSidGuWy0Ls8TvSUsTPI</t>
  </si>
  <si>
    <t>5UQeS9ZpTZ73bWl747qvBc</t>
  </si>
  <si>
    <t>6GGR163KNx1sTit3j0ivMP</t>
  </si>
  <si>
    <t xml:space="preserve">FO 04.01 Soil conservation
</t>
  </si>
  <si>
    <t>Good soil husbandry ensures the long-term fertility of the soil, aids yield, and contributes to profitability. Not applicable in the case of crops that are not grown directly in soil (e.g., hydroponic or potted plants).</t>
  </si>
  <si>
    <t>1bKgax0qDr1kdS45vRoOYL5TvyR0UgB0EOmnMkFaZftX</t>
  </si>
  <si>
    <t>58YIZdoFmkYixB4J9NtgtD</t>
  </si>
  <si>
    <t>5ZjwAiDPYbGvURtwoHF4gM</t>
  </si>
  <si>
    <t xml:space="preserve">FO 10 BIODIVERSITY 
</t>
  </si>
  <si>
    <t>Enhance biodiversity and benefit from its ecological services. Farming and the environment are inseparably linked. Managing wildlife and landscape is of great importance. The abundance and diversity of flora and fauna benefits the enhancement of species and the structural diversity of land and landscape features</t>
  </si>
  <si>
    <t>4wZVGrd3Y6MNXGOUDdx8aE5TvyR0UgB0EOmnMkFaZftX</t>
  </si>
  <si>
    <t>1yWMo0Q80qUQDJqsf2LkXE</t>
  </si>
  <si>
    <t>5TLexd3GI3AjZkCglPj3h5</t>
  </si>
  <si>
    <t xml:space="preserve">FV 33.07 Air and compressed gases </t>
  </si>
  <si>
    <t>3jlC57moeRajaaQIIaDd205TvyR0UgB0EOmnMkFaZftX</t>
  </si>
  <si>
    <t>4qbSjlziUqnQJwKT4sdkb1</t>
  </si>
  <si>
    <t>FV 33.06 Environmental monitoring program</t>
  </si>
  <si>
    <t>1Lf9FHKch0eiLXJIpNhkap5TvyR0UgB0EOmnMkFaZftX</t>
  </si>
  <si>
    <t>7Im0gZuPu0LHTMAIaQXrVq</t>
  </si>
  <si>
    <t xml:space="preserve">QMS 01.01.02  Legality - Production sites of multisite producers with QMS  </t>
  </si>
  <si>
    <t>2bWjTJm7YGHjn0xzK8lmrx5TvyR0UgB0EOmnMkFaZftX</t>
  </si>
  <si>
    <t>2rxdA3gpl0PXbrvpZ0BtCg</t>
  </si>
  <si>
    <t xml:space="preserve">QMS 01.02  Internal register </t>
  </si>
  <si>
    <t>6Wkw4wWRDCURPfRLe7FPfh5TvyR0UgB0EOmnMkFaZftX</t>
  </si>
  <si>
    <t>6RbDnySZpbgffC9ju2q32c</t>
  </si>
  <si>
    <t>QMS 01.02.01 Internal register - Multisite producers with QMS</t>
  </si>
  <si>
    <t>3hFRwOPd6tyF3XqgDpiUsI5TvyR0UgB0EOmnMkFaZftX</t>
  </si>
  <si>
    <t>1eFqhUYZUruUIaNxgz39cm</t>
  </si>
  <si>
    <t>QMS 01.02.02 Internal register - Producer Groups</t>
  </si>
  <si>
    <t>2kuhirjgnGOVNDcaDpOkYM5TvyR0UgB0EOmnMkFaZftX</t>
  </si>
  <si>
    <t>DJzqg2fWJNX8DV2KctvYg</t>
  </si>
  <si>
    <t>QMS 02.01 Structure</t>
  </si>
  <si>
    <t>6jdV20fj5kQdZCYqV2HAZj5TvyR0UgB0EOmnMkFaZftX</t>
  </si>
  <si>
    <t>70ruHYc2MpTvg0jD7QMezL</t>
  </si>
  <si>
    <t>QMS 02.02 Competency and training of staff</t>
  </si>
  <si>
    <t>1JbTSVCXvD1rsi9FQI4BLX5TvyR0UgB0EOmnMkFaZftX</t>
  </si>
  <si>
    <t>7szhAVwZa7A9bpfSi2pieJ</t>
  </si>
  <si>
    <t>QMS 03.01 Document control requirements</t>
  </si>
  <si>
    <t>VDK37xlSNcEUrQRExLE3o5TvyR0UgB0EOmnMkFaZftX</t>
  </si>
  <si>
    <t>1QZN9MgOjsyqVA68ggNrjJ</t>
  </si>
  <si>
    <t>QMS 03.02 Records</t>
  </si>
  <si>
    <t>5jzyQhmb27D4nmyslaqw295TvyR0UgB0EOmnMkFaZftX</t>
  </si>
  <si>
    <t>5MIp8lIIRxiecaRlBx45ZA</t>
  </si>
  <si>
    <t>QMS 05.01 Internal QMS audits</t>
  </si>
  <si>
    <t>1EgtVf0gt9faAZ208UKbhp5TvyR0UgB0EOmnMkFaZftX</t>
  </si>
  <si>
    <t>6xn2hlRu4XuFNY4EvmmhGh</t>
  </si>
  <si>
    <t>QMS 05.02 Internal audits of members/sites</t>
  </si>
  <si>
    <t>17ftYiGJQGfvC82XpjU1HE5TvyR0UgB0EOmnMkFaZftX</t>
  </si>
  <si>
    <t>4FpGNTsK7qObG6w0IK8lJ9</t>
  </si>
  <si>
    <t>QMS 05.03 Non-compliances, corrective actions, and sanctions</t>
  </si>
  <si>
    <t>79NJXc4l9NQEbbeDhi7yAn5TvyR0UgB0EOmnMkFaZftX</t>
  </si>
  <si>
    <t>4CAFQJ1DissSwVgUR6FAo2</t>
  </si>
  <si>
    <t>QMS 11.1 Key Tasks - QMS manager</t>
  </si>
  <si>
    <t>AqZg0D6YeGl82j7kk861G5TvyR0UgB0EOmnMkFaZftX</t>
  </si>
  <si>
    <t>7rp7x9ZgHaqceXxu6OWWq7</t>
  </si>
  <si>
    <t>QMS 11.2 Key Tasks - Internal QMS auditors</t>
  </si>
  <si>
    <t>2mT42AzGqaTB4SqjuCAb8l5TvyR0UgB0EOmnMkFaZftX</t>
  </si>
  <si>
    <t>6w3UMFW0oHAYouIfAQsxPp</t>
  </si>
  <si>
    <t>QMS 11.3 Key Tasks -Internal farm auditors</t>
  </si>
  <si>
    <t>1STSYkQfJC6sJCHTl0LQ4B4xvzsgnTOtRkF4CQ8kI09i</t>
  </si>
  <si>
    <t>5KxdaTmagupnt1FFiWUWr</t>
  </si>
  <si>
    <t>QMS 12.1 Formal qualifications for internal QMS auditors</t>
  </si>
  <si>
    <t>1STSYkQfJC6sJCHTl0LQ4B5Nuj2EiEyMVydcblHaISFD</t>
  </si>
  <si>
    <t>73Lv9AVw6FCUaveBbhr4JK</t>
  </si>
  <si>
    <t xml:space="preserve">QMS 12.2 Formal qualifications for internal  farm auditors </t>
  </si>
  <si>
    <t>1STSYkQfJC6sJCHTl0LQ4B1E1VhZbj9C7JN1P2MNO7PP</t>
  </si>
  <si>
    <t>6HcHJDddlXRBRfZX9ZokDO</t>
  </si>
  <si>
    <t>QMS 12.3.1 Technical skills and qualifications - QMS manager</t>
  </si>
  <si>
    <t>1STSYkQfJC6sJCHTl0LQ4B6iax11SKEZhY8rQyeOo4x9</t>
  </si>
  <si>
    <t>1inVLFVuXUfx9WSBlTkRpE</t>
  </si>
  <si>
    <t>QMS 12.3.2 Technical skills and qualifications - Internal QMS auditor</t>
  </si>
  <si>
    <t>3yiKvwYoXBHDoxipYV9gbp5TvyR0UgB0EOmnMkFaZftX</t>
  </si>
  <si>
    <t>6IxE566h7r5Jvb3W7WDuj3</t>
  </si>
  <si>
    <t>QMS 12.4  Communication skills</t>
  </si>
  <si>
    <t>3ov8Ci8FQzD3sYIYu2RpnL3yzXvEhnmn5Jt2gzgNRyxG</t>
  </si>
  <si>
    <t>2ImsoVLGQdeZF6agzMqJ8A</t>
  </si>
  <si>
    <t>QMS 12.3.4 Technical skills and qualifications - Training in food safety and good agricultural practices for internal QMS and farm auditors</t>
  </si>
  <si>
    <t>7tJdxC0MUJe1HSs3MotQlM5TvyR0UgB0EOmnMkFaZftX</t>
  </si>
  <si>
    <t>6PRvE2QfxASI7YKnCc3EqN</t>
  </si>
  <si>
    <t>3uom9p3qca6ax7AaTTK2QT</t>
  </si>
  <si>
    <t>7zYHRKozLWyZJNsLHlqmWj5TvyR0UgB0EOmnMkFaZftX</t>
  </si>
  <si>
    <t>6FGY5f8scT9uxdRY1Dm0EA</t>
  </si>
  <si>
    <t xml:space="preserve">QMS 01.01.01  Legality - Producer group members of producer groups </t>
  </si>
  <si>
    <t>1PygzsgwT1kH98NoRIqHJK5TvyR0UgB0EOmnMkFaZftX</t>
  </si>
  <si>
    <t>6GeO2cIfH8F4MS0Wrn7hu8</t>
  </si>
  <si>
    <t xml:space="preserve">QMS 01.01   Legality </t>
  </si>
  <si>
    <t>2zKr6OtZT3ieaBkkiQdRnE5TvyR0UgB0EOmnMkFaZftX</t>
  </si>
  <si>
    <t>4MADFxOdPQhN4tDSrYC3kN</t>
  </si>
  <si>
    <t>6DLYBu74pUsP9h2Tk6aE8b</t>
  </si>
  <si>
    <t>HOP 30.05 Water quality</t>
  </si>
  <si>
    <t>38FoI2x9MvJMWYmW9A94FP1GydlnqB5f3ZYrijAhJ8a1</t>
  </si>
  <si>
    <t>2POBKEfw5bnX0otH120XN9</t>
  </si>
  <si>
    <t>38FoI2x9MvJMWYmW9A94FP</t>
  </si>
  <si>
    <t>HOP 28 SOIL AND SUBSTRATE MANAGEMENT</t>
  </si>
  <si>
    <t>3mzqvFtvshFUd9FG5jPpxS2G6uwghHDTAis8RUZY3FJx</t>
  </si>
  <si>
    <t>1EV9fOJFtgZHkgwnGkSJCo</t>
  </si>
  <si>
    <t>3mzqvFtvshFUd9FG5jPpxS</t>
  </si>
  <si>
    <t>HOP 29 FERTILIZERS AND BIOSTIMULANTS</t>
  </si>
  <si>
    <t>3mzqvFtvshFUd9FG5jPpxS3QFwSW2yUZI11qFYS6goaH</t>
  </si>
  <si>
    <t>489bZFWSQmhiPe5OysSmjy</t>
  </si>
  <si>
    <t>2oNaOXs0DVeMiQZPYCn5r7</t>
  </si>
  <si>
    <t>HOP 25 WASTE MANAGEMENT</t>
  </si>
  <si>
    <t>3mzqvFtvshFUd9FG5jPpxS34qytRFn55Pj9v8N6jW9Nd</t>
  </si>
  <si>
    <t>2HYuayP7D4BMSo75oiaXrl</t>
  </si>
  <si>
    <t>FV 32 PLANT PROTECTION PRODUCTS</t>
  </si>
  <si>
    <t>WIsqyzB7hUCqXcRGmylZ63bwHSjPIiZlDqoQlQa0RcI</t>
  </si>
  <si>
    <t>1rtxDY0UV6J6nTD72lp37g</t>
  </si>
  <si>
    <t>5nPf6FvRIaYhUohxiK6Z4C</t>
  </si>
  <si>
    <t>FV 29 FERTILIZERS AND BIOSTIMULANTS</t>
  </si>
  <si>
    <t>WIsqyzB7hUCqXcRGmylZ65JMEtkoFWwAZfaa1yaPgBK</t>
  </si>
  <si>
    <t>68w0QanW27g7DC5iiMNgnB</t>
  </si>
  <si>
    <t>19FqK7ekLK0m3iLHchTn8h</t>
  </si>
  <si>
    <t>FV 28 SOIL AND SUBSTRATE MANAGEMENT</t>
  </si>
  <si>
    <t>WIsqyzB7hUCqXcRGmylZ64AISrwQ9WCshrlYBBrxvLA</t>
  </si>
  <si>
    <t>3eE3Q3pAc6KiMjhWeHYlIc</t>
  </si>
  <si>
    <t>FV 25 WASTE MANAGEMENT</t>
  </si>
  <si>
    <t>WIsqyzB7hUCqXcRGmylZ6SAqaQFjpGvk0dxFTZIzwA</t>
  </si>
  <si>
    <t>yNNnfi8cIVXTWlcpFs9Ve</t>
  </si>
  <si>
    <t>1ERzCDuPHpofETFZxfdFUx</t>
  </si>
  <si>
    <t>FO 12.03 Protective clothing and equipment</t>
  </si>
  <si>
    <t>5J6Wg6hIOJWcbwRBTKjslF5TvyR0UgB0EOmnMkFaZftX</t>
  </si>
  <si>
    <t>73mmIJbLFA6st0OtTEqZWp</t>
  </si>
  <si>
    <t>7e2OTmZvHrA9xmbHveLBmp</t>
  </si>
  <si>
    <t>FO 12.01 Workers’ health and safety</t>
  </si>
  <si>
    <t>57pN9EDRNJdtiagduP3fZW50xAgBpMLFLITAgXsZZZlg</t>
  </si>
  <si>
    <t>2qY4MoLxFUnCA4vo1wdvyU</t>
  </si>
  <si>
    <t>64wGe3MdQzgQigsw2nGTdA</t>
  </si>
  <si>
    <t>FO 08.02 Postharvest treatments</t>
  </si>
  <si>
    <t>57pN9EDRNJdtiagduP3fZW2WGH0RWY1OjvoJuoSirwHO</t>
  </si>
  <si>
    <t>5qNS7lYI1ESLWc7l6Zqgt0</t>
  </si>
  <si>
    <t>5JIgB3UDpDaQaRmTmuUpoo</t>
  </si>
  <si>
    <t>FO 08 POSTHARVEST</t>
  </si>
  <si>
    <t>57pN9EDRNJdtiagduP3fZW2JbpD7n1ziHSr2bVcKMSYA</t>
  </si>
  <si>
    <t>yeoigpicR7Kj80FVFSVQ7</t>
  </si>
  <si>
    <t>1WOpilQQJvvs3HIzyLlTD7</t>
  </si>
  <si>
    <t>FO 07.01 Choice of plant protection products</t>
  </si>
  <si>
    <t>57pN9EDRNJdtiagduP3fZW1dk4ytnQWjHBvg1ln8HjTF</t>
  </si>
  <si>
    <t>4OOlpygsKUozIPIQvZRS7K</t>
  </si>
  <si>
    <t>2BGuoLOuGR86Am1Hf7hCiG</t>
  </si>
  <si>
    <t>FO 07 PLANT PROTECTION PRODUCTS</t>
  </si>
  <si>
    <t>57pN9EDRNJdtiagduP3fZW49eZzszjuUC0B6uHMRpoza</t>
  </si>
  <si>
    <t>3hK2y2UNLfHoppHPAnHM03</t>
  </si>
  <si>
    <t>4lUZQXD5tjtX2glVe4lraA</t>
  </si>
  <si>
    <t>FO 04.06 Application records</t>
  </si>
  <si>
    <t>57pN9EDRNJdtiagduP3fZW5XwbzZtEM8lBOyfvXXxdDp</t>
  </si>
  <si>
    <t>2LnFemyn1mQ3dMrtNShc5B</t>
  </si>
  <si>
    <t>3Fg5RTdQ7a6O2THEvpVWrG</t>
  </si>
  <si>
    <t>FO 01.01 Site history</t>
  </si>
  <si>
    <t>One of the key features of sustainable farming is the continuous integration of site-specific knowledge and practical experience for future management planning and practices. 
This section is intended to ensure proper site management based on planning and monitoring own practices and products, including listening to external clients to enhance learning and improvement, ensuring that the land, buildings, and other facilities which constitute the fabric of the farm are properly managed for the safe production of flowers and ornamentals and the protection of the environment.</t>
  </si>
  <si>
    <t>57pN9EDRNJdtiagduP3fZW4QOHCspm1xB86DGAUYDjRE</t>
  </si>
  <si>
    <t>4AUkUX1Ed6iGItHig18e1A</t>
  </si>
  <si>
    <t>3YIgWsy9P8ND3BJPQGnD0j</t>
  </si>
  <si>
    <t xml:space="preserve">FO 01 MANAGEMENT </t>
  </si>
  <si>
    <t>57pN9EDRNJdtiagduP3fZW5ct5fM0HqC0lCNZYddSQSP</t>
  </si>
  <si>
    <t>5qL5D1YSZyjAfehlrFEA4J</t>
  </si>
  <si>
    <t>4Igs0TcvRtcZaLqERpBzyw</t>
  </si>
  <si>
    <t>AQ 21 SAMPLING AND TESTING OF FARMED AQUATIC SPECIES</t>
  </si>
  <si>
    <t>57pN9EDRNJdtiagduP3fZW3ag7qg4fpn4nxKeaoiBogr</t>
  </si>
  <si>
    <t>2LfV72LvddlAa8kU9pelkw</t>
  </si>
  <si>
    <t>57pN9EDRNJdtiagduP3fZW</t>
  </si>
  <si>
    <t>HOP 32 PLANT PROTECTION PRODUCTS</t>
  </si>
  <si>
    <t>Rm2o1gaBaALvlfFEiYrMu1zH3ajr9ldfV66pKaz5uSC</t>
  </si>
  <si>
    <t>5yJSOcTVR8gZAhpSpE27lE</t>
  </si>
  <si>
    <t>3bxp0a7dcsX1zRhf8lSDgg</t>
  </si>
  <si>
    <t>FO 05.03 Record keeping</t>
  </si>
  <si>
    <t>Rm2o1gaBaALvlfFEiYrMu110oWX79i6mbT4bTqOXnsF</t>
  </si>
  <si>
    <t>1TkJSLMhtf1FXiHyFrmEpa</t>
  </si>
  <si>
    <t>5S3hhH4brQmFX28p961rB1</t>
  </si>
  <si>
    <t>AQUACULTURE:  Finfish, crustaceans, molluscs, seaweed</t>
  </si>
  <si>
    <t xml:space="preserve">The standard applies to all stages of the aquatic species for all systems used in aquaculture.
Presently, the term “farmed aquatic species” within the standard refers to all species mentioned in the GLOBALG.A.P. product list published on the GLOBALG.A.P. website. This product list is extended for species based on demand and under consideration of brood stock origin. The term “farmed aquatic species” refers to finfish, crustaceans, molluscs, and macro-algae (seaweed) and depending on the criteria may apply exclusively to some of the groups. </t>
  </si>
  <si>
    <t>Rm2o1gaBaALvlfFEiYrMu4eKy1DGXi4so3zRzyqThnJ</t>
  </si>
  <si>
    <t>5ZmQCZZcuTzxuWKzHPecnl</t>
  </si>
  <si>
    <t>Rm2o1gaBaALvlfFEiYrMu</t>
  </si>
  <si>
    <t>HOP 33 POSTHARVEST HANDLING</t>
  </si>
  <si>
    <t>Rm2o1gaBaALvlfFEiYrMu7ctYNkkwyMaJhUZotDNFjC</t>
  </si>
  <si>
    <t>5f1unFnjf9XRdMc3gNiJtp</t>
  </si>
  <si>
    <t>5J6Wg6hIOJWcbwRBTKjslF</t>
  </si>
  <si>
    <t>HOP 31 INTEGRATED PEST MANAGEMENT</t>
  </si>
  <si>
    <t>Rm2o1gaBaALvlfFEiYrMu6jeCGSSXYJzTftXx8cbHUd</t>
  </si>
  <si>
    <t>6AAKJ3LgDpE7IG4YAqQOKs</t>
  </si>
  <si>
    <t>WIsqyzB7hUCqXcRGmylZ6</t>
  </si>
  <si>
    <t>HOP 30 WATER MANAGEMENT</t>
  </si>
  <si>
    <t>Rm2o1gaBaALvlfFEiYrMu6XDlMJZ8YZa4z9YpSWG2pO</t>
  </si>
  <si>
    <t>6mCnaLW9OtV3xpBSYq1P6R</t>
  </si>
  <si>
    <t>4DY3EifbqbuiHigOcSYX3F</t>
  </si>
  <si>
    <t>HOP 28 SOIL MANAGEMENT</t>
  </si>
  <si>
    <t>57pN9EDRNJdtiagduP3fZW4tsSAXoTqULXFfkPGQuphj</t>
  </si>
  <si>
    <t>6PGQqtXv2MC5ksCBDotJ6h</t>
  </si>
  <si>
    <t>2zKr6OtZT3ieaBkkiQdRnE</t>
  </si>
  <si>
    <t>HOP 27 GENETICALLY MODIFIED ORGANISMS</t>
  </si>
  <si>
    <t>5AYuYvAyD5dx1XUm0wkNUh5TvyR0UgB0EOmnMkFaZftX</t>
  </si>
  <si>
    <t>1dG8d76WeQtZj6ZhH7zFvX</t>
  </si>
  <si>
    <t>1PygzsgwT1kH98NoRIqHJK</t>
  </si>
  <si>
    <t>HOP 26 PLANT PROPAGATION MATERIAL</t>
  </si>
  <si>
    <t>5y6C5KZtGFA5bRC3q2nOtJ5TvyR0UgB0EOmnMkFaZftX</t>
  </si>
  <si>
    <t>3o4fB4IpD89LcJNP1PcaqR</t>
  </si>
  <si>
    <t>7zYHRKozLWyZJNsLHlqmWj</t>
  </si>
  <si>
    <t>HOP 24 GREENHOUSE-GASES AND CLIMATE CHANGE</t>
  </si>
  <si>
    <t>WIsqyzB7hUCqXcRGmylZ66DLYBu74pUsP9h2Tk6aE8b</t>
  </si>
  <si>
    <t>4YFwKmf2KWSpX12tY4wUWy</t>
  </si>
  <si>
    <t>7tJdxC0MUJe1HSs3MotQlM</t>
  </si>
  <si>
    <t>HOP 23 ENERGY EFFICIENCY</t>
  </si>
  <si>
    <t>3ov8Ci8FQzD3sYIYu2RpnL25ufr7Onk7JPdSt2laMS29</t>
  </si>
  <si>
    <t>6vNkpAgb9tyedueQqK0qUL</t>
  </si>
  <si>
    <t>3ov8Ci8FQzD3sYIYu2RpnL</t>
  </si>
  <si>
    <t>HOP 22 BIODIVERSITY AND HABITATS</t>
  </si>
  <si>
    <t>3ov8Ci8FQzD3sYIYu2RpnL55PwbCfLEsH487m0LGfq8G</t>
  </si>
  <si>
    <t>4ooHdrCZe01RstIqSrV18y</t>
  </si>
  <si>
    <t>3yiKvwYoXBHDoxipYV9gbp</t>
  </si>
  <si>
    <t>HOP 21 SITE MANAGEMENT</t>
  </si>
  <si>
    <t>38FoI2x9MvJMWYmW9A94FPBNyveclVEQj4HZroYIsSp</t>
  </si>
  <si>
    <t>5u8bHkfqKowCCM9WUABzET</t>
  </si>
  <si>
    <t>1STSYkQfJC6sJCHTl0LQ4B</t>
  </si>
  <si>
    <t>HOP 20 WORKERS’ HEALTH, SAFETY, AND WELFARE</t>
  </si>
  <si>
    <t>Rm2o1gaBaALvlfFEiYrMu1YjodcLkPXYuUVJv2kTcFk</t>
  </si>
  <si>
    <t>6hB3MkD70WoxXFovO1Myl1</t>
  </si>
  <si>
    <t>5y6C5KZtGFA5bRC3q2nOtJ</t>
  </si>
  <si>
    <t>HOP 19 HYGIENE</t>
  </si>
  <si>
    <t>WIsqyzB7hUCqXcRGmylZ631MnP6cupxhwzTJCfEX2C0</t>
  </si>
  <si>
    <t>2c0UBVv0ssw8RkT3Qltabw</t>
  </si>
  <si>
    <t>5AYuYvAyD5dx1XUm0wkNUh</t>
  </si>
  <si>
    <t>HOP 18 GLOBALG.A.P. STATUS</t>
  </si>
  <si>
    <t>57pN9EDRNJdtiagduP3fZW5E9apgdIabjK9U9O52kP3v</t>
  </si>
  <si>
    <t>39wDev6h9D8oDsJBEecAWl</t>
  </si>
  <si>
    <t>2mT42AzGqaTB4SqjuCAb8l</t>
  </si>
  <si>
    <t>HOP 17 LOGO USE</t>
  </si>
  <si>
    <t>3mzqvFtvshFUd9FG5jPpxS3it1MDZers0ZhAZZAMnlhX</t>
  </si>
  <si>
    <t>Hjdhpd4Y2LuyPWKnGTrmO</t>
  </si>
  <si>
    <t>AqZg0D6YeGl82j7kk861G</t>
  </si>
  <si>
    <t>HOP 16 FOOD FRAUD</t>
  </si>
  <si>
    <t>2oNaOXs0DVeMiQZPYCn5r75TvyR0UgB0EOmnMkFaZftX</t>
  </si>
  <si>
    <t>hO2NOQ26gywBTlsxbcq9O</t>
  </si>
  <si>
    <t>79NJXc4l9NQEbbeDhi7yAn</t>
  </si>
  <si>
    <t>HOP 15 FOOD DEFENSE</t>
  </si>
  <si>
    <t>538rGD6MQerNMNSCfcYCp75TvyR0UgB0EOmnMkFaZftX</t>
  </si>
  <si>
    <t>3V71ubGcYzgTqb49BoKEWy</t>
  </si>
  <si>
    <t>17ftYiGJQGfvC82XpjU1HE</t>
  </si>
  <si>
    <t>HOP 14 FOOD SAFETY POLICY DECLARATION</t>
  </si>
  <si>
    <t>1o8mD6EnK5wQwCEJoONfYj5TvyR0UgB0EOmnMkFaZftX</t>
  </si>
  <si>
    <t>58WTVNVDK4Ume50K5PgLp8</t>
  </si>
  <si>
    <t>1EgtVf0gt9faAZ208UKbhp</t>
  </si>
  <si>
    <t>HOP 13 EQUIPMENT AND DEVICES</t>
  </si>
  <si>
    <t>hQNd2uxITz3h9L5NA0Esq5TvyR0UgB0EOmnMkFaZftX</t>
  </si>
  <si>
    <t>3xlZz6JmRE4HFuwrRO1r2S</t>
  </si>
  <si>
    <t>5jzyQhmb27D4nmyslaqw29</t>
  </si>
  <si>
    <t>HOP 12 LABORATORY TESTING</t>
  </si>
  <si>
    <t>7M8kd0W9wjpA8V5QSHHaVd5TvyR0UgB0EOmnMkFaZftX</t>
  </si>
  <si>
    <t>3i65Y6w8pawwjTCuz8gb8</t>
  </si>
  <si>
    <t>VDK37xlSNcEUrQRExLE3o</t>
  </si>
  <si>
    <t>HOP 11 NON-CONFORMING PRODUCTS</t>
  </si>
  <si>
    <t>6fz1ZcgpxCeEz3mRGrevNc5TvyR0UgB0EOmnMkFaZftX</t>
  </si>
  <si>
    <t>5ezBOW4OM7h3xswjobcn8m</t>
  </si>
  <si>
    <t>1JbTSVCXvD1rsi9FQI4BLX</t>
  </si>
  <si>
    <t>HOP 10 COMPLAINTS</t>
  </si>
  <si>
    <t>seSMMRr8dVZQE1tIIM2oM5TvyR0UgB0EOmnMkFaZftX</t>
  </si>
  <si>
    <t>7mTvLK77vxTlPW7BXvRIOf</t>
  </si>
  <si>
    <t>6jdV20fj5kQdZCYqV2HAZj</t>
  </si>
  <si>
    <t>HOP 09 RECALL AND WITHDRAWAL</t>
  </si>
  <si>
    <t>19R27icHjrePmOqhbMVB4F5TvyR0UgB0EOmnMkFaZftX</t>
  </si>
  <si>
    <t>2pHZJgTGPA84Xwpm4WJaxJ</t>
  </si>
  <si>
    <t>2kuhirjgnGOVNDcaDpOkYM</t>
  </si>
  <si>
    <t>HOP 08 MASS BALANCE</t>
  </si>
  <si>
    <t>bxrVXJ4xWVl7PtHasGENb5TvyR0UgB0EOmnMkFaZftX</t>
  </si>
  <si>
    <t>2tePLGGbiJv3jtJZF5CIfx</t>
  </si>
  <si>
    <t>3hFRwOPd6tyF3XqgDpiUsI</t>
  </si>
  <si>
    <t xml:space="preserve">HOP 07 PARALLEL OWNERSHIP, TRACEABILITY, AND SEGREGATION </t>
  </si>
  <si>
    <t>7w9H6anypUchjmMOZrr9fi5TvyR0UgB0EOmnMkFaZftX</t>
  </si>
  <si>
    <t>5nrqZ7t89mfk2UA6vzgGcN</t>
  </si>
  <si>
    <t>6Wkw4wWRDCURPfRLe7FPfh</t>
  </si>
  <si>
    <t>HOP 06 TRACEABILITY</t>
  </si>
  <si>
    <t>3Ff44zJMwGkTtn6xQrauV05TvyR0UgB0EOmnMkFaZftX</t>
  </si>
  <si>
    <t>5t5wsyqtNc24tecbhYhTvh</t>
  </si>
  <si>
    <t>2bWjTJm7YGHjn0xzK8lmrx</t>
  </si>
  <si>
    <t>HOP 05 SPECIFICATIONS, SUPPLIERS, AND STOCK MANAGEMENT</t>
  </si>
  <si>
    <t>LIlGAXC7dgnKPjxv0CHy95TvyR0UgB0EOmnMkFaZftX</t>
  </si>
  <si>
    <t>5LfsN14hZxjJrC1qVhlfHB</t>
  </si>
  <si>
    <t>1Lf9FHKch0eiLXJIpNhkap</t>
  </si>
  <si>
    <t>HOP 04 OUTSOURCED ACTIVITIES (SUB-CONTRACTORS)</t>
  </si>
  <si>
    <t>3J24Glrer1437lwsauUMDz5TvyR0UgB0EOmnMkFaZftX</t>
  </si>
  <si>
    <t>hcFw5wMLFaiExYWIuW3HR</t>
  </si>
  <si>
    <t>3jlC57moeRajaaQIIaDd20</t>
  </si>
  <si>
    <t>HOP 03 RESOURCE MANAGEMENT AND TRAINING</t>
  </si>
  <si>
    <t>3REBipJjMBilm8fOUb7AAk5TvyR0UgB0EOmnMkFaZftX</t>
  </si>
  <si>
    <t>6ove6rRf30wOh0RFzdNX5o</t>
  </si>
  <si>
    <t>4wZVGrd3Y6MNXGOUDdx8aE</t>
  </si>
  <si>
    <t>HOP 02 CONTINUOUS IMPROVEMENT PLAN</t>
  </si>
  <si>
    <t>5QcqRKjyugITtX9F5mWxJx5TvyR0UgB0EOmnMkFaZftX</t>
  </si>
  <si>
    <t>3Ev1KFMhyrnTFo21odXMFb</t>
  </si>
  <si>
    <t>1bKgax0qDr1kdS45vRoOYL</t>
  </si>
  <si>
    <t>HOP 01 INTERNAL DOCUMENTATION</t>
  </si>
  <si>
    <t>1NXB83vWchkgtYCMUnCsww4vucxRo0LZSSTw9GJs9K5C</t>
  </si>
  <si>
    <t>2r0PKamibVjT154Mt6ZyZr</t>
  </si>
  <si>
    <t>6XDlMJZ8YZa4z9YpSWG2pO</t>
  </si>
  <si>
    <t>HOP 33.07 Harvest and handling area safety</t>
  </si>
  <si>
    <t>1NXB83vWchkgtYCMUnCsww3xDgKt7CA6fhZm7YTtTFG0</t>
  </si>
  <si>
    <t>5FrsC2nPPjN1tPrqF38xnE</t>
  </si>
  <si>
    <t>6jeCGSSXYJzTftXx8cbHUd</t>
  </si>
  <si>
    <t>HOP 33.06 Transport</t>
  </si>
  <si>
    <t>1NXB83vWchkgtYCMUnCswwppb9y4rPwbUUBCj5QAkxS</t>
  </si>
  <si>
    <t>59FpkfZMxeZJmF6taxFjwS</t>
  </si>
  <si>
    <t>7ctYNkkwyMaJhUZotDNFjC</t>
  </si>
  <si>
    <t>HOP 33.05 Finished products</t>
  </si>
  <si>
    <t>1NXB83vWchkgtYCMUnCsww67jQXmb714JA7JO68yT9WJ</t>
  </si>
  <si>
    <t>4X9BF4KV3KpGvjFEy9t02S</t>
  </si>
  <si>
    <t>1YjodcLkPXYuUVJv2kTcFk</t>
  </si>
  <si>
    <t>HOP 33.04 Pest control</t>
  </si>
  <si>
    <t>1NXB83vWchkgtYCMUnCsww6vMdfJ8gSRxB94Qur9PIUJ</t>
  </si>
  <si>
    <t>2aIuef5OdB7kGvevIlVid9</t>
  </si>
  <si>
    <t>4eKy1DGXi4so3zRzyqThnJ</t>
  </si>
  <si>
    <t>HOP 33.03 Temperature and humidity control</t>
  </si>
  <si>
    <t>1NXB83vWchkgtYCMUnCsww65YhqSh0effwCLgSU5PKWi</t>
  </si>
  <si>
    <t>qZvs4TjomzUExYXBkpMKW</t>
  </si>
  <si>
    <t>110oWX79i6mbT4bTqOXnsF</t>
  </si>
  <si>
    <t>HOP 33.02 Foreign materials</t>
  </si>
  <si>
    <t>3teX4BYt2AW8sJqpMJrRZD5TvyR0UgB0EOmnMkFaZftX</t>
  </si>
  <si>
    <t>5T3UvZaLT1LryLjS4jgcrV</t>
  </si>
  <si>
    <t>1zH3ajr9ldfV66pKaz5uSC</t>
  </si>
  <si>
    <t>HOP 33.01 Harvest and handling areas</t>
  </si>
  <si>
    <t>3teX4BYt2AW8sJqpMJrRZD6gNXFot9bj2qIYf6UMlESC</t>
  </si>
  <si>
    <t>67Rg4LUUS8mYWayFKFeccw</t>
  </si>
  <si>
    <t>3ag7qg4fpn4nxKeaoiBogr</t>
  </si>
  <si>
    <t>HOP 32.11 Invoices and procurement documentation</t>
  </si>
  <si>
    <t>3teX4BYt2AW8sJqpMJrRZD1BZRMD4dae6RuHe1e220IE</t>
  </si>
  <si>
    <t>6LU9T2x3GUeO9PkWkr9LvE</t>
  </si>
  <si>
    <t>5ct5fM0HqC0lCNZYddSQSP</t>
  </si>
  <si>
    <t>HOP 32.10 Mixing and handling</t>
  </si>
  <si>
    <t>iX5cwfCbucoiOoSsaucW15TvyR0UgB0EOmnMkFaZftX</t>
  </si>
  <si>
    <t>40IDuslcek7Wi4kOcQqOH5</t>
  </si>
  <si>
    <t>4QOHCspm1xB86DGAUYDjRE</t>
  </si>
  <si>
    <t>HOP 32.09 Plant protection product and postharvest treatment product storage</t>
  </si>
  <si>
    <t>iX5cwfCbucoiOoSsaucW14cLbnSmkp5Cb5himLWnflc</t>
  </si>
  <si>
    <t>3HiLPY3tc1HNXh1gmlfFbz</t>
  </si>
  <si>
    <t>5XwbzZtEM8lBOyfvXXxdDp</t>
  </si>
  <si>
    <t>HOP 32.08 Application of other substances</t>
  </si>
  <si>
    <t>iX5cwfCbucoiOoSsaucW16cqHYchodcu4mfags7nEfI</t>
  </si>
  <si>
    <t>vn5z8mrMlS4ioHBCD4AeP</t>
  </si>
  <si>
    <t>5E9apgdIabjK9U9O52kP3v</t>
  </si>
  <si>
    <t>HOP 32.07 Residue analysis</t>
  </si>
  <si>
    <t>1sjYNSfPgvLzeUoltfbbdl5TvyR0UgB0EOmnMkFaZftX</t>
  </si>
  <si>
    <t>40x6bn3DPLMkitJJ1rHzLG</t>
  </si>
  <si>
    <t>49eZzszjuUC0B6uHMRpoza</t>
  </si>
  <si>
    <t>HOP 32.06 Disposal of surplus application mix</t>
  </si>
  <si>
    <t>4riK5U0xPiGEWHpHRmn4Nr5TvyR0UgB0EOmnMkFaZftX</t>
  </si>
  <si>
    <t>2o53cxprZfNYjtrRLARqPe</t>
  </si>
  <si>
    <t>1dk4ytnQWjHBvg1ln8HjTF</t>
  </si>
  <si>
    <t>HOP 32.05 Obsolete plant protection products</t>
  </si>
  <si>
    <t>4riK5U0xPiGEWHpHRmn4Nr3DacSTY4JYjnci5zdyhJco</t>
  </si>
  <si>
    <t>6D7XlpsfOTAtAS415druSY</t>
  </si>
  <si>
    <t>2JbpD7n1ziHSr2bVcKMSYA</t>
  </si>
  <si>
    <t>HOP 32.04 Empty containers</t>
  </si>
  <si>
    <t>4riK5U0xPiGEWHpHRmn4Nr5H57GE3E0oeJiTQUwzLR4e</t>
  </si>
  <si>
    <t>78vweBqIAPgNjyuDvL5tQW</t>
  </si>
  <si>
    <t>2WGH0RWY1OjvoJuoSirwHO</t>
  </si>
  <si>
    <t>HOP 32.03 Plant protection product preharvest intervals</t>
  </si>
  <si>
    <t>4riK5U0xPiGEWHpHRmn4NrTNECOkMrplT0VST5e7LlI</t>
  </si>
  <si>
    <t>6axYXAy7Yu1eJic25oc7jd</t>
  </si>
  <si>
    <t>4tsSAXoTqULXFfkPGQuphj</t>
  </si>
  <si>
    <t>HOP 32.02 Application records</t>
  </si>
  <si>
    <t>5ZsnePvk5YgFXWZV6SeLdd5TvyR0UgB0EOmnMkFaZftX</t>
  </si>
  <si>
    <t>5Q3aemgYbztipmapDUzbAq</t>
  </si>
  <si>
    <t>50xAgBpMLFLITAgXsZZZlg</t>
  </si>
  <si>
    <t>HOP 32.01 Plant protection product management</t>
  </si>
  <si>
    <t>7ue3ZV8NziRZnY4dzUsISX5TvyR0UgB0EOmnMkFaZftX</t>
  </si>
  <si>
    <t>5mIblZRyfNdC1gOQNXaVhW</t>
  </si>
  <si>
    <t>SAqaQFjpGvk0dxFTZIzwA</t>
  </si>
  <si>
    <t>HOP 30.06 Irrigation predictions and record keeping</t>
  </si>
  <si>
    <t>35yeNtmczlcF0LL6aw5z155TvyR0UgB0EOmnMkFaZftX</t>
  </si>
  <si>
    <t>2I3a6saOrNcDjLiwnbyc1J</t>
  </si>
  <si>
    <t>4AISrwQ9WCshrlYBBrxvLA</t>
  </si>
  <si>
    <t>HOP 30.04 Water storage</t>
  </si>
  <si>
    <t>6ODApAejiQtNrOwOQO5Tai5TvyR0UgB0EOmnMkFaZftX</t>
  </si>
  <si>
    <t>65eMYjfTV3cmvpL1heqaBJ</t>
  </si>
  <si>
    <t>5JMEtkoFWwAZfaa1yaPgBK</t>
  </si>
  <si>
    <t>HOP 30.03 Efficient water use on farm</t>
  </si>
  <si>
    <t>22fWhXIF7ToLyYWekldl825TvyR0UgB0EOmnMkFaZftX</t>
  </si>
  <si>
    <t>7KTNT5W2dnohnL5waZkYY2</t>
  </si>
  <si>
    <t>3bwHSjPIiZlDqoQlQa0RcI</t>
  </si>
  <si>
    <t>HOP 30.02 Water sources</t>
  </si>
  <si>
    <t>6r5HimlyZ0M2nrD6K2tkEv2rWrYhbbVlHZkKXd3fJaOG</t>
  </si>
  <si>
    <t>Oe1ablyCFkYTPh0hD5hws</t>
  </si>
  <si>
    <t>31MnP6cupxhwzTJCfEX2C0</t>
  </si>
  <si>
    <t>HOP 30.01 Water use risk assessments and management plan</t>
  </si>
  <si>
    <t>6r5HimlyZ0M2nrD6K2tkEv4LkoX8uL7IKysZNtMA9ACA</t>
  </si>
  <si>
    <t>6l8T1OwYI1xOmNZdJ6Oe4e</t>
  </si>
  <si>
    <t>3it1MDZers0ZhAZZAMnlhX</t>
  </si>
  <si>
    <t>HOP 29.04 Nutrient content</t>
  </si>
  <si>
    <t>6r5HimlyZ0M2nrD6K2tkEv68QqPVS7uQ4h17EehtW3dB</t>
  </si>
  <si>
    <t>D1P1Goj92jYoNU4WguRQW</t>
  </si>
  <si>
    <t>34qytRFn55Pj9v8N6jW9Nd</t>
  </si>
  <si>
    <t>HOP 29.03 Organic fertilizers</t>
  </si>
  <si>
    <t>4C2gsJHZv4iinAHFdFqzqK1VqzFhqArY3cojASXB90xU</t>
  </si>
  <si>
    <t>3AUALHBmd06oM88tMS9jZe</t>
  </si>
  <si>
    <t>3QFwSW2yUZI11qFYS6goaH</t>
  </si>
  <si>
    <t>HOP 29.02 Storage</t>
  </si>
  <si>
    <t>4C2gsJHZv4iinAHFdFqzqK5YUhVcJlBJEi7I8LspLadi</t>
  </si>
  <si>
    <t>5EvAdfrPlA0NW2KYET1Ogy</t>
  </si>
  <si>
    <t>2G6uwghHDTAis8RUZY3FJx</t>
  </si>
  <si>
    <t>HOP 29.01 Application records</t>
  </si>
  <si>
    <t>4C2gsJHZv4iinAHFdFqzqK6tORAFbgXTHTA03U5KBq2e</t>
  </si>
  <si>
    <t>794ci54zUVeeTyCkKxaIDB</t>
  </si>
  <si>
    <t>BNyveclVEQj4HZroYIsSp</t>
  </si>
  <si>
    <t>HOP 28.02 Soil fumigation</t>
  </si>
  <si>
    <t>4C2gsJHZv4iinAHFdFqzqK4hGEPqL5l7s3DOLYKtvmbC</t>
  </si>
  <si>
    <t>1q2hGGDrL7xPbQ1LvXpV26</t>
  </si>
  <si>
    <t>1GydlnqB5f3ZYrijAhJ8a1</t>
  </si>
  <si>
    <t>HOP 28.01 Soil management and conservation</t>
  </si>
  <si>
    <t>4C2gsJHZv4iinAHFdFqzqK3wx6HUisx5HDpRwFvCTwWN</t>
  </si>
  <si>
    <t>3T9Lafr1Dn5eaj06Z1a1Bn</t>
  </si>
  <si>
    <t>3yzXvEhnmn5Jt2gzgNRyxG</t>
  </si>
  <si>
    <t>HOP 22.02 Ecological upgrading of unproductive sites</t>
  </si>
  <si>
    <t>4C2gsJHZv4iinAHFdFqzqK3uom9p3qca6ax7AaTTK2QT</t>
  </si>
  <si>
    <t>qp2SWgp44Toj1oTs4KmKI</t>
  </si>
  <si>
    <t>25ufr7Onk7JPdSt2laMS29</t>
  </si>
  <si>
    <t>HOP 22.01 Management of biodiversity and habitats</t>
  </si>
  <si>
    <t>4C2gsJHZv4iinAHFdFqzqK1wFLkLpapYX6o9clnCsMpf</t>
  </si>
  <si>
    <t>79dQtq6ga2pL5svjyI9vwJ</t>
  </si>
  <si>
    <t>6iax11SKEZhY8rQyeOo4x9</t>
  </si>
  <si>
    <t>HOP 20.04 Workers’ welfare</t>
  </si>
  <si>
    <t>4C2gsJHZv4iinAHFdFqzqK5aNPbKKRWAA60MBjo0xV4c</t>
  </si>
  <si>
    <t>sRjWGUiOhcqw76XsR8gAI</t>
  </si>
  <si>
    <t>1E1VhZbj9C7JN1P2MNO7PP</t>
  </si>
  <si>
    <t>HOP 20.03 Personal protective equipment</t>
  </si>
  <si>
    <t>4C2gsJHZv4iinAHFdFqzqK2Uopg36JNeaciZYcYszEzl</t>
  </si>
  <si>
    <t>01tN17HCTCOfRqB0HpKw6Y</t>
  </si>
  <si>
    <t>5Nuj2EiEyMVydcblHaISFD</t>
  </si>
  <si>
    <t>HOP 20.02 Hazards and first aid</t>
  </si>
  <si>
    <t>6wlTC8ogftkq4iCmKwM5w91QBze7NaIYiHw7VdVlbt4H</t>
  </si>
  <si>
    <t>1KTkWDhfrJeGjNaGLlu9N0</t>
  </si>
  <si>
    <t>4xvzsgnTOtRkF4CQ8kI09i</t>
  </si>
  <si>
    <t>HOP 20.01 Risk assessment and training</t>
  </si>
  <si>
    <t>6wlTC8ogftkq4iCmKwM5w962pcFPkt77OZum9a77v4Bc</t>
  </si>
  <si>
    <t>5xEVaZMRr4rPr0X5emTIed</t>
  </si>
  <si>
    <t>QMS 12.5  Independence and confidentiality</t>
  </si>
  <si>
    <t>NOTE: The qualification of internal auditors shall be evaluated annually by the CBs.</t>
  </si>
  <si>
    <t>6wlTC8ogftkq4iCmKwM5w95WJHGPTTWb7MtMDRBmMa6c</t>
  </si>
  <si>
    <t>37fXovEh91vOo3rWoXQeeB</t>
  </si>
  <si>
    <t>QMS 12.3.3  Technical skills and qualifications - Internal farm auditor</t>
  </si>
  <si>
    <t>Sign-off of internal farm auditors shall only occur as a result of:</t>
  </si>
  <si>
    <t>6wlTC8ogftkq4iCmKwM5w9198tyEsFhpRSGa7ciBtswI</t>
  </si>
  <si>
    <t>2hLNcKAKs5NIk2b92G5cU2</t>
  </si>
  <si>
    <t>ndILr7BDGoGn3oFrbuSXm</t>
  </si>
  <si>
    <t>QMS</t>
  </si>
  <si>
    <t>6wlTC8ogftkq4iCmKwM5w9zq9mC4X4axaBhi2FBiFDN</t>
  </si>
  <si>
    <t>5KtGpFDOZJqtfY2fIRqZm8</t>
  </si>
  <si>
    <t>5QcqRKjyugITtX9F5mWxJx</t>
  </si>
  <si>
    <t>DISCIPLINARY PROCEDURES</t>
  </si>
  <si>
    <t>6wlTC8ogftkq4iCmKwM5w910c0y7GWMTWtoirCquzgD2</t>
  </si>
  <si>
    <t>SEQt0LTaINvR7ShWuB8sk</t>
  </si>
  <si>
    <t>3REBipJjMBilm8fOUb7AAk</t>
  </si>
  <si>
    <t>WORKING HOURS</t>
  </si>
  <si>
    <t>awxbzDqiAc5w5F9Xaavfk5TvyR0UgB0EOmnMkFaZftX</t>
  </si>
  <si>
    <t>6ppjGKAbGM5VIqSujIYrHY</t>
  </si>
  <si>
    <t>3J24Glrer1437lwsauUMDz</t>
  </si>
  <si>
    <t>TIME RECORDING SYSTEMS</t>
  </si>
  <si>
    <t>7DAWrJ4FEll4vr7SY3agoa5TvyR0UgB0EOmnMkFaZftX</t>
  </si>
  <si>
    <t>23ZO57D7EyypjkkiWSWNQk</t>
  </si>
  <si>
    <t>LIlGAXC7dgnKPjxv0CHy9</t>
  </si>
  <si>
    <t>COMPULSORY SCHOOL AGE AND SCHOOL ACCESS</t>
  </si>
  <si>
    <t>Ttg0N6A2FwKCNo4IteaLK5TvyR0UgB0EOmnMkFaZftX</t>
  </si>
  <si>
    <t>4DXJBMYXEpyZXy4TyT4YQR</t>
  </si>
  <si>
    <t>3Ff44zJMwGkTtn6xQrauV0</t>
  </si>
  <si>
    <t>WORKING AGE, CHILD LABOR, AND YOUNG WORKERS</t>
  </si>
  <si>
    <t>1w2d3I6CuKthFEEDJPAfK25TvyR0UgB0EOmnMkFaZftX</t>
  </si>
  <si>
    <t>4QXLZknWQnGgnf1s2Squ4p</t>
  </si>
  <si>
    <t>7w9H6anypUchjmMOZrr9fi</t>
  </si>
  <si>
    <t>WAGES</t>
  </si>
  <si>
    <t>2B20jqk2goXcNqV2HX9qhe5TvyR0UgB0EOmnMkFaZftX</t>
  </si>
  <si>
    <t>4IFbSwjHov4J6TAVK47Q5l</t>
  </si>
  <si>
    <t>bxrVXJ4xWVl7PtHasGENb</t>
  </si>
  <si>
    <t>PAYMENTS</t>
  </si>
  <si>
    <t>MyNM2sLtxWP06FudRhDir5TvyR0UgB0EOmnMkFaZftX</t>
  </si>
  <si>
    <t>3TZ8Abr9rBhG4b2REuJghw</t>
  </si>
  <si>
    <t>19R27icHjrePmOqhbMVB4F</t>
  </si>
  <si>
    <t>TERMS OF EMPLOYMENT DOCUMENTS AND FORCED LABOR INDICATORS</t>
  </si>
  <si>
    <t>7EkiTjscQQ9YBuIWe6RZFk5TvyR0UgB0EOmnMkFaZftX</t>
  </si>
  <si>
    <t>6Zw0pPyeSgJ417YfAqafgC</t>
  </si>
  <si>
    <t>seSMMRr8dVZQE1tIIM2oM</t>
  </si>
  <si>
    <t>ACCESS TO LABOR REGULATION INFORMATION</t>
  </si>
  <si>
    <t>78lhTFJm2kvuowgAOftnD05TvyR0UgB0EOmnMkFaZftX</t>
  </si>
  <si>
    <t>3HkHCaJAY8U3Pyyr510VNm</t>
  </si>
  <si>
    <t>6fz1ZcgpxCeEz3mRGrevNc</t>
  </si>
  <si>
    <t>PRODUCER’S HUMAN RIGHTS POLICIES</t>
  </si>
  <si>
    <t>6NkzRvY2LtIEq9u93VYbsg5TvyR0UgB0EOmnMkFaZftX</t>
  </si>
  <si>
    <t>5uCJ7ub4A2ZDh3r7ebhDDD</t>
  </si>
  <si>
    <t>7M8kd0W9wjpA8V5QSHHaVd</t>
  </si>
  <si>
    <t>COMPLAINT PROCESS</t>
  </si>
  <si>
    <t>4G6L5rXAv5opyJXaaJSspR2VMR7eFBhsXQA1k8IjqWQx</t>
  </si>
  <si>
    <t>3dbFdi5Qo6RlC4NEidRfe2</t>
  </si>
  <si>
    <t>hQNd2uxITz3h9L5NA0Esq</t>
  </si>
  <si>
    <t>GRASP WORKER REPRESENTATION</t>
  </si>
  <si>
    <t>2jUiyLvMOWJh04zKpLzls87mYXogZyldja1l4zH5Wvh4</t>
  </si>
  <si>
    <t>4tcqaKxItd2UudJKkhirlw</t>
  </si>
  <si>
    <t>1o8mD6EnK5wQwCEJoONfYj</t>
  </si>
  <si>
    <t>RIGHT OF ASSOCIATION AND REPRESENTATION</t>
  </si>
  <si>
    <t>2jUiyLvMOWJh04zKpLzls84JDwCyBH1ImTjbVhIZvTq3</t>
  </si>
  <si>
    <t>f1ADyJdTgZckMF873LBtG</t>
  </si>
  <si>
    <t>538rGD6MQerNMNSCfcYCp7</t>
  </si>
  <si>
    <t>GENERAL</t>
  </si>
  <si>
    <t>4G6L5rXAv5opyJXaaJSspR24wmFn53ZJndoxOd1EgcHe</t>
  </si>
  <si>
    <t>7d1h0m9pz35YRdo6SUeCBJ</t>
  </si>
  <si>
    <t>QMS 12 Qualification Requirements</t>
  </si>
  <si>
    <t>2rOCEOZ7FKjNjNArXiLHzT5S5Axhf3c7R5yra1GF3lz</t>
  </si>
  <si>
    <t>6HdXV2n4nPxqhZZHqKk1IB</t>
  </si>
  <si>
    <t>QMS 11 Minimum Qualification requirements for key staff</t>
  </si>
  <si>
    <t>2rOCEOZ7FKjNjNArXiLHzT2nHnjQBzxk2jzqTlOcVbMi</t>
  </si>
  <si>
    <t>1GylsZuzswRyx3gGY1kRVP</t>
  </si>
  <si>
    <t>QMS 10 Logo Use</t>
  </si>
  <si>
    <t>3htAhHdPv9OtsLHNNhtZxHKwyucNsg6nzI6rjENLt3d</t>
  </si>
  <si>
    <t>4fZ94v0D7Q3k5nMpXDQ1gU</t>
  </si>
  <si>
    <t>QMS 09 Registration of additional members/sites to the certificate</t>
  </si>
  <si>
    <t>6GF3xiweshSSrjhesMZt6f5TvyR0UgB0EOmnMkFaZftX</t>
  </si>
  <si>
    <t>5cdB0Hk0HWWPoe36r10cTG</t>
  </si>
  <si>
    <t>QMS 08 Outsourced activities</t>
  </si>
  <si>
    <t>2PY4EEd6KbBqNYrQrNPBD45TvyR0UgB0EOmnMkFaZftX</t>
  </si>
  <si>
    <t>39Hes98vGzeLAvKkKTawVO</t>
  </si>
  <si>
    <t>QMS 07 Product withdrawal</t>
  </si>
  <si>
    <t>2jUiyLvMOWJh04zKpLzls84owgIkC6nXLa7lsm0MrLOO</t>
  </si>
  <si>
    <t>2nIFvbGDtVjetX4bSd1ieY</t>
  </si>
  <si>
    <t>QMS 06 Product traceability and segregation</t>
  </si>
  <si>
    <t>2jUiyLvMOWJh04zKpLzls857CpNqy9lJZPIEGl3cpn84</t>
  </si>
  <si>
    <t>3C1zcoZhmW10RikKo66Omx</t>
  </si>
  <si>
    <t>QMS 05 Internal Audits</t>
  </si>
  <si>
    <t>2jUiyLvMOWJh04zKpLzls823vkcq3eLNCd3go9Rkaald</t>
  </si>
  <si>
    <t>1iv5WR7BCTAyGuWtCRpan4</t>
  </si>
  <si>
    <t>QMS 04 Complaint handling</t>
  </si>
  <si>
    <t>3jqGVv62GBsd8KJSjIWQ7X55ckAD4CZWQhWLcwQj76KJ</t>
  </si>
  <si>
    <t>7t9IyYzQxOwCX1utYaZDrZ</t>
  </si>
  <si>
    <t>QMS 03 Document Control</t>
  </si>
  <si>
    <t>3jqGVv62GBsd8KJSjIWQ7X5SgdbGCqfnJhgVdCZaO52C</t>
  </si>
  <si>
    <t>5zXPfhwhAd1IOsIeHeU5CM</t>
  </si>
  <si>
    <t>QMS 02 Management and organization</t>
  </si>
  <si>
    <t>2rOCEOZ7FKjNjNArXiLHzT2GgfGeHb0isCXFe3cDafB8</t>
  </si>
  <si>
    <t>3XeWo0HK2q2LIAWuiLq81E</t>
  </si>
  <si>
    <t>QMS  01 Legality and administration</t>
  </si>
  <si>
    <t>2rOCEOZ7FKjNjNArXiLHzT2z9eo0DDlV0YPSYz2O8J7r</t>
  </si>
  <si>
    <t>5DRnU7mjS8VCI7Ap2v73CO</t>
  </si>
  <si>
    <t>10c0y7GWMTWtoirCquzgD2</t>
  </si>
  <si>
    <t>AQ 28.06 FOOD SAFETY SYSTEM</t>
  </si>
  <si>
    <t>2rOCEOZ7FKjNjNArXiLHzT3Zzd9zsLAfuVfEUUYQV7Pd</t>
  </si>
  <si>
    <t>GPN1iO2ZupplHeWuJnm7J</t>
  </si>
  <si>
    <t>zq9mC4X4axaBhi2FBiFDN</t>
  </si>
  <si>
    <t>AQ 28.05 PRODUCTS WITH THE GGN LABEL VISUAL ELEMENTS</t>
  </si>
  <si>
    <t>Applicable only to products with the GGN label visual elements
Licensed companies are entitled to use and label their products with the GGN label visual elements in addition to the GGN Number. For the requirements and guidelines on using the GGN label visual elements, see the GGN label user manual for product packaging. The GGN label visual elements are linked to a public online portal that enables direct verification of GLOBALG.A.P. Numbers (GGNs) and Chain of Custody (CoC) Numbers.</t>
  </si>
  <si>
    <t>2rOCEOZ7FKjNjNArXiLHzT11ZC60E3YAtAUx5wNuuXwj</t>
  </si>
  <si>
    <t>6boq5twCHOdIrNojlxuFjG</t>
  </si>
  <si>
    <t>198tyEsFhpRSGa7ciBtswI</t>
  </si>
  <si>
    <t>AQ 28.04 IDENTIFICATION OF OUTPUT WITH CERTIFIED STATUS (ORIGINATING FROM CERTIFIED PRODUCTION PROCESSES)</t>
  </si>
  <si>
    <t>The producer and the products are properly identified to allow traceability and validation of the certification status.</t>
  </si>
  <si>
    <t>3WOTX6z9yCADtqy7fUTDJn5TvyR0UgB0EOmnMkFaZftX</t>
  </si>
  <si>
    <t>VoonZx94STGuLmJNzGHQX</t>
  </si>
  <si>
    <t>5WJHGPTTWb7MtMDRBmMa6c</t>
  </si>
  <si>
    <t>AQ 28.03 TRACEBILITY</t>
  </si>
  <si>
    <t xml:space="preserve"> Certified products are traceable. The producer may use either the segregation method or the identity preservation method to ensure traceability.</t>
  </si>
  <si>
    <t>5HjMxha5zh3JmCKzoQNaGT5TvyR0UgB0EOmnMkFaZftX</t>
  </si>
  <si>
    <t>4rPb6aRnjT1RlOidzZW8NT</t>
  </si>
  <si>
    <t>62pcFPkt77OZum9a77v4Bc</t>
  </si>
  <si>
    <t>AQ 28.02 INPUT AND OUTPUT VERIFICATION</t>
  </si>
  <si>
    <t>This section does not apply if the producer processes only their own farmed products and is not registered in the GLOBALG.A.P. IT systems for parallel ownership.</t>
  </si>
  <si>
    <t>6cVkk3FsKVyXw3Axz1X0EJKWseLrLUhPeorCfNWn5jf</t>
  </si>
  <si>
    <t>1Gmj3oSGRRz2wF43jglNiZ</t>
  </si>
  <si>
    <t>1QBze7NaIYiHw7VdVlbt4H</t>
  </si>
  <si>
    <t>AQ 28.01 MANAGEMENT STRUCTURE</t>
  </si>
  <si>
    <t>6cVkk3FsKVyXw3Axz1X0EJ55afRttVG4dVUXKLoNoQoe</t>
  </si>
  <si>
    <t>3U9ZVLZyebAQYRVksg1MLP</t>
  </si>
  <si>
    <t>6wlTC8ogftkq4iCmKwM5w9</t>
  </si>
  <si>
    <t>AQ 28 POSTHARVEST – MASS BALANCE AND TRACEABILITY</t>
  </si>
  <si>
    <t>"Legal entities that perform farming and postharvest handling of farmed aquatic species shall demonstrate compliance with the mass balance and traceability criteria at the postharvest units.
For the sake of simplicity, this section will use the terms “certified products,” “certified producers,” and “certified sources.” However, products, producers, and companies themselves are not certified. “Certified product” refers instead to a product originating from an Integrated Farm Assurance (IFA) certified production process. “Certified producer” and “certified sources” refer to a producer/source whose production processes have been certified."</t>
  </si>
  <si>
    <t>6cVkk3FsKVyXw3Axz1X0EJ6tiYYI8mKlvSXw5jfqgMdE</t>
  </si>
  <si>
    <t>6DK33hs49O0mVODM44PumI</t>
  </si>
  <si>
    <t>mo9Uog2nl7PhTPO5LbeWt</t>
  </si>
  <si>
    <t>AQ 06.01 Identification of waste and pollutants</t>
  </si>
  <si>
    <t>4G6L5rXAv5opyJXaaJSspR5mdYYXLIFyNI492xPC4Wrk</t>
  </si>
  <si>
    <t>MfbZ6xSbvl0LIQHCG3HAH</t>
  </si>
  <si>
    <t>7BbYPU8D5VjuX50wR037bc</t>
  </si>
  <si>
    <t>AQ 01.01 Site history</t>
  </si>
  <si>
    <t>4pvzWZLf4r0AsvpuWuoYAC6eaxQshM5yuY2WLlQ8amUS</t>
  </si>
  <si>
    <t>2D3gR7aaHx6tnYQQuF1lXz</t>
  </si>
  <si>
    <t>3IMlwAGWtNQ8ZjIBrbKwsL</t>
  </si>
  <si>
    <t>FO 02.05 Logo use</t>
  </si>
  <si>
    <t>4pvzWZLf4r0AsvpuWuoYAC6moTS0uCjB77ymqMRrEaKu</t>
  </si>
  <si>
    <t>476rC4cdc9j8oss1h3sXXS</t>
  </si>
  <si>
    <t>1oGNflTpAerQDWPIkzL1jE</t>
  </si>
  <si>
    <t>AQ 26.02 Blood waters</t>
  </si>
  <si>
    <t>4pvzWZLf4r0AsvpuWuoYAC1V7OJsLngbMIMF5cpB2lgv</t>
  </si>
  <si>
    <t>3dK0wdZnclzgLIOpYhYOUM</t>
  </si>
  <si>
    <t>xbaIyuRHw74GoMT8PbnKx</t>
  </si>
  <si>
    <t>AQ 26.01 Stunning and bleeding</t>
  </si>
  <si>
    <t>4pvzWZLf4r0AsvpuWuoYAC69tkf9xTq4aAYbrRMthWNF</t>
  </si>
  <si>
    <t>304WayBeH0VzrDds0V9TK0</t>
  </si>
  <si>
    <t>6gb3L0lEZN6wO8WjVRr7lV</t>
  </si>
  <si>
    <t>AQ 25.03 Escapes and indigenous species</t>
  </si>
  <si>
    <t>4pvzWZLf4r0AsvpuWuoYAC32bnxD3iuIFgJa6SxSTZZE</t>
  </si>
  <si>
    <t>60YTqCQn7FH9usxqAQOiqL</t>
  </si>
  <si>
    <t>1aV0zFwSp9AmvxxfeGq2eA</t>
  </si>
  <si>
    <t>AQ 25.02 Mortalities in holding facilities, including well boats, and/or prior to slaughter</t>
  </si>
  <si>
    <t>4pvzWZLf4r0AsvpuWuoYAC65SiBmR9xE6MmZIJH2OMh8</t>
  </si>
  <si>
    <t>3voJYmeY4m9jVUrQOPEIep</t>
  </si>
  <si>
    <t>5TX5THcQM5Np1uQ5ItrWLM</t>
  </si>
  <si>
    <t>AQ 25.01 Farmed aquatic species welfare in holding and crowding facilities, including live well boat transfer, and/or prior to slaughter</t>
  </si>
  <si>
    <t>Minimizing stress of the farmed aquatic species immediately prior to slaughter is necessary to prevent welfare problems.</t>
  </si>
  <si>
    <t>4pvzWZLf4r0AsvpuWuoYAC4Zl4dLXiCmXFVqnsslPb0x</t>
  </si>
  <si>
    <t>vjS57MJ5nsSkYmlRxSwbF</t>
  </si>
  <si>
    <t>2fdp0291AK18VPCACdP0xw</t>
  </si>
  <si>
    <t>AQ 24.02 Traceability of harvested farmed aquatic species</t>
  </si>
  <si>
    <t>4pvzWZLf4r0AsvpuWuoYAC12xtoMmsI7QQenkWEVMZAu</t>
  </si>
  <si>
    <t>6Nj4cfV6ylPpCa0EI9BKKW</t>
  </si>
  <si>
    <t>75ZhDFwSi67hTEERmDGpdT</t>
  </si>
  <si>
    <t>AQ 24.01 Harvesting – Method of harvest/dispatch</t>
  </si>
  <si>
    <t>4pvzWZLf4r0AsvpuWuoYAC3bnauhR2XKWnnmjxnrNJeQ</t>
  </si>
  <si>
    <t>1JbLaD4cXHUBhzd0XaNL3n</t>
  </si>
  <si>
    <t>2lcjWDd2pC4Mxvjx89tTP3</t>
  </si>
  <si>
    <t>AQ 22.02 Feed records</t>
  </si>
  <si>
    <t>4Igs0TcvRtcZaLqERpBzyw5TvyR0UgB0EOmnMkFaZftX</t>
  </si>
  <si>
    <t>59QewLUkUiVzPdGlfgu21o</t>
  </si>
  <si>
    <t>3vLjIvLzmFDnyHGwp4sKjy</t>
  </si>
  <si>
    <t>AQ 22.01 General</t>
  </si>
  <si>
    <t>6inH5pgUJeX8hyB3EYnjvL3vLjIvLzmFDnyHGwp4sKjy</t>
  </si>
  <si>
    <t>2IpBpucJX7pJDK7yar4Pdz</t>
  </si>
  <si>
    <t>3bnauhR2XKWnnmjxnrNJeQ</t>
  </si>
  <si>
    <t>AQ 20.09 Machinery and equipment</t>
  </si>
  <si>
    <t>6inH5pgUJeX8hyB3EYnjvL2lcjWDd2pC4Mxvjx89tTP3</t>
  </si>
  <si>
    <t>4b75QxZajdtzw35yuJYzax</t>
  </si>
  <si>
    <t>65SiBmR9xE6MmZIJH2OMh8</t>
  </si>
  <si>
    <t>AQ 20.06 All pens in bodies of water</t>
  </si>
  <si>
    <t>6inH5pgUJeX8hyB3EYnjvL4WvVgaj0DmqytcECbsfj85</t>
  </si>
  <si>
    <t>LBOB0pVTmEHC3zp2yT9uB</t>
  </si>
  <si>
    <t>32bnxD3iuIFgJa6SxSTZZE</t>
  </si>
  <si>
    <t>AQ 20.05 Mortality</t>
  </si>
  <si>
    <t>1YbYgCwF5emApZVepFq1X175ZhDFwSi67hTEERmDGpdT</t>
  </si>
  <si>
    <t>2fxuNtMikwq4pGJPm9UHmp</t>
  </si>
  <si>
    <t>69tkf9xTq4aAYbrRMthWNF</t>
  </si>
  <si>
    <t>AQ 20.04 Treatment records</t>
  </si>
  <si>
    <t>1YbYgCwF5emApZVepFq1X12fdp0291AK18VPCACdP0xw</t>
  </si>
  <si>
    <t>2jMIlVn1YjTp2J7QpgwC0e</t>
  </si>
  <si>
    <t>1V7OJsLngbMIMF5cpB2lgv</t>
  </si>
  <si>
    <t>AQ 20.03 Treatments</t>
  </si>
  <si>
    <t>61TDaidZRAGqCBPGs8ha8G5TX5THcQM5Np1uQ5ItrWLM</t>
  </si>
  <si>
    <t>iRZqmNFK3RvDpleWESvWD</t>
  </si>
  <si>
    <t>6moTS0uCjB77ymqMRrEaKu</t>
  </si>
  <si>
    <t>AQ 20.02 Farmed aquatic species health and welfare</t>
  </si>
  <si>
    <t>61TDaidZRAGqCBPGs8ha8G1aV0zFwSp9AmvxxfeGq2eA</t>
  </si>
  <si>
    <t>ULRbRAkZftwkpBniFH1e3</t>
  </si>
  <si>
    <t>6eaxQshM5yuY2WLlQ8amUS</t>
  </si>
  <si>
    <t>AQ 20.01 Traceability and stock origin</t>
  </si>
  <si>
    <t>61TDaidZRAGqCBPGs8ha8G6gb3L0lEZN6wO8WjVRr7lV</t>
  </si>
  <si>
    <t>2Oh375nnYEbnQDw1A6DTeg</t>
  </si>
  <si>
    <t>6tiYYI8mKlvSXw5jfqgMdE</t>
  </si>
  <si>
    <t>AQ 18.03 Brood fish stripping</t>
  </si>
  <si>
    <t xml:space="preserve">If brood fish are stripped, this shall be done with consideration for the animals’ welfare.
</t>
  </si>
  <si>
    <t>12V2s4FpWw8zBFdb1VY42AxbaIyuRHw74GoMT8PbnKx</t>
  </si>
  <si>
    <t>3oVFuQiVBK4m7nEKjxabKy</t>
  </si>
  <si>
    <t>55afRttVG4dVUXKLoNoQoe</t>
  </si>
  <si>
    <t>AQ 18.02 Hatchery management</t>
  </si>
  <si>
    <t>12V2s4FpWw8zBFdb1VY42A1oGNflTpAerQDWPIkzL1jE</t>
  </si>
  <si>
    <t>3R09p8j9SBPrd2ZkAKqqPy</t>
  </si>
  <si>
    <t>11ZC60E3YAtAUx5wNuuXwj</t>
  </si>
  <si>
    <t>AQ 07.04 High conservation value areas</t>
  </si>
  <si>
    <t>fpZn5YAfrwOfpIHt5wBr75TvyR0UgB0EOmnMkFaZftX</t>
  </si>
  <si>
    <t>WVkyFPGsvsPsC7Lz3bNRP</t>
  </si>
  <si>
    <t>3Zzd9zsLAfuVfEUUYQV7Pd</t>
  </si>
  <si>
    <t xml:space="preserve">AQ 07.03 Escapes </t>
  </si>
  <si>
    <t>QZfIR1aSAjL2YcUqo376X5TvyR0UgB0EOmnMkFaZftX</t>
  </si>
  <si>
    <t>fICsjkYrHVr87NAeTjI92</t>
  </si>
  <si>
    <t>2z9eo0DDlV0YPSYz2O8J7r</t>
  </si>
  <si>
    <t>AQ 07.02 Predator exclusion plan</t>
  </si>
  <si>
    <t>3htAhHdPv9OtsLHNNhtZxH7BbYPU8D5VjuX50wR037bc</t>
  </si>
  <si>
    <t>3wjtllhf2EZ05k7ry5E364</t>
  </si>
  <si>
    <t>2GgfGeHb0isCXFe3cDafB8</t>
  </si>
  <si>
    <t>AQ 07.01 Impact of farming on the environment and biodiversity</t>
  </si>
  <si>
    <t>3htAhHdPv9OtsLHNNhtZxH6udigXdkpe8Lswjod4NBOa</t>
  </si>
  <si>
    <t>2lIJrvbtPcVuY8RZkfCGAZ</t>
  </si>
  <si>
    <t>55ckAD4CZWQhWLcwQj76KJ</t>
  </si>
  <si>
    <t>AQ 06.03 Environmental impact and management</t>
  </si>
  <si>
    <t>3jqGVv62GBsd8KJSjIWQ7Xmo9Uog2nl7PhTPO5LbeWt</t>
  </si>
  <si>
    <t>54b9jNn5l6JshlbKMcZkvo</t>
  </si>
  <si>
    <t>2DBDLKNCCHjgeVp2fH2kz4</t>
  </si>
  <si>
    <t>AQ 06.02 Waste and pollution action plan</t>
  </si>
  <si>
    <t>3jqGVv62GBsd8KJSjIWQ7X2DBDLKNCCHjgeVp2fH2kz4</t>
  </si>
  <si>
    <t>3CUgz7Cjbz3lVegK48kdwN</t>
  </si>
  <si>
    <t>KwyucNsg6nzI6rjENLt3d</t>
  </si>
  <si>
    <t>AQ 01.03 Legislative framework</t>
  </si>
  <si>
    <t>1kzI7hCCMY4wQOFQmIPOPD5TvyR0UgB0EOmnMkFaZftX</t>
  </si>
  <si>
    <t>101TCDdkyoiKx59uYCCXGd</t>
  </si>
  <si>
    <t>6udigXdkpe8Lswjod4NBOa</t>
  </si>
  <si>
    <t>AQ 01.02 Site management</t>
  </si>
  <si>
    <t>5OZ3Oy0MVM5jXao9ZvAlrA5TvyR0UgB0EOmnMkFaZftX</t>
  </si>
  <si>
    <t>vmjGfCIFJSM7cQD7NFV80</t>
  </si>
  <si>
    <t>1MAAg94AQdklTBAzABM4wS</t>
  </si>
  <si>
    <t>FO 03.03 Genetically modified organisms</t>
  </si>
  <si>
    <t>4ZGW9ZWBwWewpL1DYzfgyb5TvyR0UgB0EOmnMkFaZftX</t>
  </si>
  <si>
    <t>4CJaPlJ48CsnwJPpOBaOcW</t>
  </si>
  <si>
    <t>KWseLrLUhPeorCfNWn5jf</t>
  </si>
  <si>
    <t>AQ 18.01 Brood stock and seedlings</t>
  </si>
  <si>
    <t>Depending on species: Ova, smolt, fry, fingerling, larvae, alevin, spat, nauplii and post-larvae, others</t>
  </si>
  <si>
    <t>4gUkP5eS8EnUG0fKZ0tMiZ5TvyR0UgB0EOmnMkFaZftX</t>
  </si>
  <si>
    <t>4amaTwSSW3aZdfZj8YONNc</t>
  </si>
  <si>
    <t>14lJpH5qVsP8C976yuQrDU</t>
  </si>
  <si>
    <t>FV 28.03 Substrates</t>
  </si>
  <si>
    <t>7HDQtIsDtzns0bD1ntR0eP5TvyR0UgB0EOmnMkFaZftX</t>
  </si>
  <si>
    <t>1iBxbUx6cezVlgCvMmOwI9</t>
  </si>
  <si>
    <t>6twC7WvSzvTac9PtqXVar6</t>
  </si>
  <si>
    <t>FO 04.02 Soil fumigation</t>
  </si>
  <si>
    <t>5ZEbtYAwaiK1X4qvVH0ye85TvyR0UgB0EOmnMkFaZftX</t>
  </si>
  <si>
    <t>1nW8TTNH1fusUklcAyzJ3O</t>
  </si>
  <si>
    <t>2g5JReDfSpzAHl16771ew5</t>
  </si>
  <si>
    <t>FV 28.02 Soil fumigation</t>
  </si>
  <si>
    <t>36VGW0OgI5dbYuNy8pN1X45TvyR0UgB0EOmnMkFaZftX</t>
  </si>
  <si>
    <t>4dqTp7fkABPCSIwP6BJ67E</t>
  </si>
  <si>
    <t>Jfokfy0DypbRD7D7zEF8h</t>
  </si>
  <si>
    <t>FO 04.03 Substrates</t>
  </si>
  <si>
    <t>1LqxqbMnYmX3O47nTDkHLF5TvyR0UgB0EOmnMkFaZftX</t>
  </si>
  <si>
    <t>6CSFbUgkhrbJU87vlKmRUq</t>
  </si>
  <si>
    <t>1DSOMfBwEJ7NMTIzs3yO1i</t>
  </si>
  <si>
    <t>FV 29.04 Nutrient content</t>
  </si>
  <si>
    <t>76Up1Jlz2ogKdKXUH1J3L5TvyR0UgB0EOmnMkFaZftX</t>
  </si>
  <si>
    <t>7KbSmeRQQ9vMW32RA3fvgt</t>
  </si>
  <si>
    <t>3R84nmeK4iATbuwZ2gsDsb</t>
  </si>
  <si>
    <t>FO 04.04 Nutritional needs</t>
  </si>
  <si>
    <t>6l21qjBupUIUO8XLCiUEef5TvyR0UgB0EOmnMkFaZftX</t>
  </si>
  <si>
    <t>5z698mI9SK13uqc3qKoGYH</t>
  </si>
  <si>
    <t>7mjSidGuWy0Ls8TvSUsTPI</t>
  </si>
  <si>
    <t>FV 28.01 Soil management and conservation</t>
  </si>
  <si>
    <t>31r3O7m6YdmvyCuOWIOMh65TvyR0UgB0EOmnMkFaZftX</t>
  </si>
  <si>
    <t>2gbDib5iDBqNNbrpbd3LT0</t>
  </si>
  <si>
    <t>2nHnjQBzxk2jzqTlOcVbMi</t>
  </si>
  <si>
    <t>AQ 07.06 Energy efficiency</t>
  </si>
  <si>
    <t>Farming equipment shall be selected and maintained for optimum energy efficiency. The use of renewable energy sources should be encouraged.</t>
  </si>
  <si>
    <t>7bt3lOtOqh5dlKm5Rqrjx45TvyR0UgB0EOmnMkFaZftX</t>
  </si>
  <si>
    <t>SAeb09u4BIJU5hywl5ZTk</t>
  </si>
  <si>
    <t>glN2WuTeRW3b5FgXbh8Ta</t>
  </si>
  <si>
    <t>FV 22.02 Ecological upgrading of unproductive sites</t>
  </si>
  <si>
    <t>2RFsPSHa2XlX0JHYiJO2Wc5TvyR0UgB0EOmnMkFaZftX</t>
  </si>
  <si>
    <t>OkwgpiefJyhKOx86JFmLs</t>
  </si>
  <si>
    <t>5S5Axhf3c7R5yra1GF3lz</t>
  </si>
  <si>
    <t>AQ 07.05 Ecological upgrading of unproductive sites</t>
  </si>
  <si>
    <t>6PzSKiJw1bRFye5uX49taK5TvyR0UgB0EOmnMkFaZftX</t>
  </si>
  <si>
    <t>Oa7r1b8qY2CRF4UuPKcN3</t>
  </si>
  <si>
    <t>7zXnm2lgE6Oh3K9yFP7Gdf</t>
  </si>
  <si>
    <t>FV 22.01 Management of biodiversity and habitats</t>
  </si>
  <si>
    <t>48EClxc2uJIvBOW8IlSEPt5TvyR0UgB0EOmnMkFaZftX</t>
  </si>
  <si>
    <t>3L2zyFJ2zu5HQQgkTRwa7p</t>
  </si>
  <si>
    <t>5az4vdaXEuQgs5B9UaOjzb</t>
  </si>
  <si>
    <t>FV 20.04 Workers’ welfare</t>
  </si>
  <si>
    <t>2o0PHrjwVpc8TxdOBpkPzy5TvyR0UgB0EOmnMkFaZftX</t>
  </si>
  <si>
    <t>5RQ8IqiLnmA7DEtNqhNVls</t>
  </si>
  <si>
    <t>23vkcq3eLNCd3go9Rkaald</t>
  </si>
  <si>
    <t>AQ 04.05 Workers’ welfare</t>
  </si>
  <si>
    <t>696jSQYmLVDJoD3UnofwTY253gbk0kdnSSFyQX6iFKWy</t>
  </si>
  <si>
    <t>4V5PDUBdj9Q0i7fbGfInQk</t>
  </si>
  <si>
    <t>24wmFn53ZJndoxOd1EgcHe</t>
  </si>
  <si>
    <t>AQ 19.03 Transport of chemical compounds</t>
  </si>
  <si>
    <t>696jSQYmLVDJoD3UnofwTYuzn8UMxTkF1w7M3FTD0sW</t>
  </si>
  <si>
    <t>21mCH63CMsUTKkluKw6dN9</t>
  </si>
  <si>
    <t>6OVfMLlOhjDUtTGVH4d1tI</t>
  </si>
  <si>
    <t>FO 07.05 Plant protection product handling</t>
  </si>
  <si>
    <t>696jSQYmLVDJoD3UnofwTY6aZY7458MgGAXucrp2rDfj</t>
  </si>
  <si>
    <t>tDOe2o0zWYqYm0KNgqj9x</t>
  </si>
  <si>
    <t>3WBrxkh802qoM6WUHlCwcx</t>
  </si>
  <si>
    <t>FV 32.10 Mixing and handling</t>
  </si>
  <si>
    <t>696jSQYmLVDJoD3UnofwTY5U9xxekFJ28sU2NwdkP9u8</t>
  </si>
  <si>
    <t>3gLKlk7CEmbkXjaBvbTvGh</t>
  </si>
  <si>
    <t>FV 20.03 Personal protective equipment</t>
  </si>
  <si>
    <t>696jSQYmLVDJoD3UnofwTY7GSUGbBCg0zqqdO3nIYknt</t>
  </si>
  <si>
    <t>5k6Z1qS7vCZ6NXbWiaUJu9</t>
  </si>
  <si>
    <t>4JDwCyBH1ImTjbVhIZvTq3</t>
  </si>
  <si>
    <t>AQ 04.04 Personal protective equipment</t>
  </si>
  <si>
    <t>696jSQYmLVDJoD3UnofwTY4YYEAFlKQL7dZttPmpxB2F</t>
  </si>
  <si>
    <t>3snGfVLt7Wxd5FZGpG4j8y</t>
  </si>
  <si>
    <t>1j8KzCREQQlaHRiz9wuo0z</t>
  </si>
  <si>
    <t>FO 12.02 Hazards and first aid</t>
  </si>
  <si>
    <t>1gpvHRL3jcuK0YTVBxeDJK5TvyR0UgB0EOmnMkFaZftX</t>
  </si>
  <si>
    <t>4zSkvUbTdlSMEjoMX9r149</t>
  </si>
  <si>
    <t>6rCsdcQbJnfwmnsw2F9C4z</t>
  </si>
  <si>
    <t>FV 20.02 Hazards and first aid</t>
  </si>
  <si>
    <t>6SSbkfthK0LYaxbv5b14GBCewd3FqcwBMtVtTDK4h9s</t>
  </si>
  <si>
    <t>3LyKIn2zocb3lDNExH1RfM</t>
  </si>
  <si>
    <t>7mYXogZyldja1l4zH5Wvh4</t>
  </si>
  <si>
    <t>AQ 04.03 Workers’ hazards and first aid</t>
  </si>
  <si>
    <t>6SSbkfthK0LYaxbv5b14GB7h4leQtnNFBbHHWbgN8lXM</t>
  </si>
  <si>
    <t>7eAOPa3QKXk7fUsXuWAZQT</t>
  </si>
  <si>
    <t>2IPCUnYuMhRLMitDdZuBV6</t>
  </si>
  <si>
    <t>FV 20.01 Risk assessment and training</t>
  </si>
  <si>
    <t>6SSbkfthK0LYaxbv5b14GB5RnRCz8ee4Zl9QUgeRKTHd</t>
  </si>
  <si>
    <t>1o2yFFL4vOygH47fNAZmGV</t>
  </si>
  <si>
    <t>1zDGYHavQ1Y1HUI9R90OOZ</t>
  </si>
  <si>
    <t>FO 07.09 Equipment</t>
  </si>
  <si>
    <t>6SSbkfthK0LYaxbv5b14GB1vk62VlZg3Zq6bcgLfSxGJ</t>
  </si>
  <si>
    <t>31PFCSQaqCuB8q57zJg6RP</t>
  </si>
  <si>
    <t>5OPZTbS8UKCdo5sAfvtHwp</t>
  </si>
  <si>
    <t>FV 32.11 Invoices and procurement documentation</t>
  </si>
  <si>
    <t>6SSbkfthK0LYaxbv5b14GB5TLexd3GI3AjZkCglPj3h5</t>
  </si>
  <si>
    <t>5jtdahGRPyTbM5paWcRuKM</t>
  </si>
  <si>
    <t>wRT3XcKfUaVoLQYa4XeJC</t>
  </si>
  <si>
    <t>FV 32.06 Disposal of surplus application mix</t>
  </si>
  <si>
    <t>6SSbkfthK0LYaxbv5b14GB1OZTzJWvKeCm4lQLj2de5o</t>
  </si>
  <si>
    <t>1P5WF4AhiUVjKU0eMjYNP3</t>
  </si>
  <si>
    <t>r4Wl5viNqALmYQehnJigP</t>
  </si>
  <si>
    <t>FO 07.03 Disposal of surplus application mix</t>
  </si>
  <si>
    <t>6SSbkfthK0LYaxbv5b14GB6v0SS1OCIEL11DaUsdV8qY</t>
  </si>
  <si>
    <t>6akCg1bzbz31hRuysr8H2o</t>
  </si>
  <si>
    <t>3ZsSeRvZNIo9inIvGSDPi7</t>
  </si>
  <si>
    <t>FV 32.05 Obsolete plant protection products</t>
  </si>
  <si>
    <t>3Xuqd2nxrHRHWBMMAl2PDV5TvyR0UgB0EOmnMkFaZftX</t>
  </si>
  <si>
    <t>4Hbavnq82IxeTzp86PTwLH</t>
  </si>
  <si>
    <t>aJyo4GEfHW26SGyqyk8my</t>
  </si>
  <si>
    <t xml:space="preserve">FO 07.07 Obsolete plant protection products </t>
  </si>
  <si>
    <t>5nPf6FvRIaYhUohxiK6Z4C4e9U8QqFWhkb5syMftPkjz</t>
  </si>
  <si>
    <t>3lmOYo1HEXN9WTJSOmoeqn</t>
  </si>
  <si>
    <t>2VMR7eFBhsXQA1k8IjqWQx</t>
  </si>
  <si>
    <t>AQ 19.02 Empty containers and unused chemicals</t>
  </si>
  <si>
    <t>5nPf6FvRIaYhUohxiK6Z4C5wu9vqrUGRlCKkbHt3ECf0</t>
  </si>
  <si>
    <t>76gj5wqMrhjC9IwB6fPD1O</t>
  </si>
  <si>
    <t>2sC7LUqXHhrGUVy4ZkqKu8</t>
  </si>
  <si>
    <t>FV 32.04 Empty containers</t>
  </si>
  <si>
    <t>5nPf6FvRIaYhUohxiK6Z4C7tkt1sKqqlLnUrh71qam9K</t>
  </si>
  <si>
    <t>7bibspXJGGbnFX0bW7wkAp</t>
  </si>
  <si>
    <t>5VavlH2MeUS17rVAik4joc</t>
  </si>
  <si>
    <t>FO 07.06 Empty plant protection product containers</t>
  </si>
  <si>
    <t>6mrYpZ2GcLZ7AP1RVVry5G7te0V5sEO4j2gdaCHhqwRe</t>
  </si>
  <si>
    <t>3G6XCS3kXxaiT6An6fyXYY</t>
  </si>
  <si>
    <t>FV 32.09 Plant protection product and postharvest treatment product storage</t>
  </si>
  <si>
    <t>6mrYpZ2GcLZ7AP1RVVry5GaeLabNl3CjngCaQDiZCnP</t>
  </si>
  <si>
    <t>64tLhqUpveB3E8yVXVsubo</t>
  </si>
  <si>
    <t>3W7dGcEqSrkGPLpK2FPpjb</t>
  </si>
  <si>
    <t>FO 07.04 Plant protection product and postharvest treatment product storage</t>
  </si>
  <si>
    <t>6mrYpZ2GcLZ7AP1RVVry5G6ZlIRqNokp14rd0OrJYpUs</t>
  </si>
  <si>
    <t>1Jsd4Po9zEonkNa6KicOXv</t>
  </si>
  <si>
    <t>6Rr7lWkdEx4UFV3lspdV2c</t>
  </si>
  <si>
    <t>FV 32.03 Plant protection product preharvest intervals</t>
  </si>
  <si>
    <t>6mrYpZ2GcLZ7AP1RVVry5G6Rr7lWkdEx4UFV3lspdV2c</t>
  </si>
  <si>
    <t>1A6ymTFpce17AFVUfpWjBA</t>
  </si>
  <si>
    <t>6ZlIRqNokp14rd0OrJYpUs</t>
  </si>
  <si>
    <t>FV 32.08 Application of other substances</t>
  </si>
  <si>
    <t>6mrYpZ2GcLZ7AP1RVVry5G7FzFPUI62I8icT9zFiqYBn</t>
  </si>
  <si>
    <t>7qLHXfgMF1BvtNhEoTrOl1</t>
  </si>
  <si>
    <t>3JTeuQtOc1OKqfRNulIqvM</t>
  </si>
  <si>
    <t xml:space="preserve">FO 07.08 Application of other substances </t>
  </si>
  <si>
    <t>6mrYpZ2GcLZ7AP1RVVry5G2sC7LUqXHhrGUVy4ZkqKu8</t>
  </si>
  <si>
    <t>2GyriZTFrdoiLg6YAzlPPH</t>
  </si>
  <si>
    <t>FV 32.02 Application records</t>
  </si>
  <si>
    <t>6mrYpZ2GcLZ7AP1RVVry5G3ZsSeRvZNIo9inIvGSDPi7</t>
  </si>
  <si>
    <t>6LT3SsPHecSghrKBDqqFdh</t>
  </si>
  <si>
    <t>Cnld8x4oHlmExTFHGeLjj</t>
  </si>
  <si>
    <t xml:space="preserve">FO 07.02 Application records </t>
  </si>
  <si>
    <t>6mrYpZ2GcLZ7AP1RVVry5GwRT3XcKfUaVoLQYa4XeJC</t>
  </si>
  <si>
    <t>h8R5jJkb29tHZV3B118Di</t>
  </si>
  <si>
    <t>FV 32.01 Plant protection product management</t>
  </si>
  <si>
    <t>6mrYpZ2GcLZ7AP1RVVry5G5OPZTbS8UKCdo5sAfvtHwp</t>
  </si>
  <si>
    <t>3ENhTBiDiLIby2zwwYZ4II</t>
  </si>
  <si>
    <t>5mdYYXLIFyNI492xPC4Wrk</t>
  </si>
  <si>
    <t>AQ 19.01 Chemical compound storage</t>
  </si>
  <si>
    <t>64cWD91pr0geaTi2ASvLb5TvyR0UgB0EOmnMkFaZftX</t>
  </si>
  <si>
    <t>2I5R4B5uqBuxo2ybSCGbHu</t>
  </si>
  <si>
    <t>7tkt1sKqqlLnUrh71qam9K</t>
  </si>
  <si>
    <t>FV 29.02 Storage</t>
  </si>
  <si>
    <t>6AvKQ3DXzy69suGAzqeAmu5TvyR0UgB0EOmnMkFaZftX</t>
  </si>
  <si>
    <t>1CjsvntGscU8PNU0sD5ccV</t>
  </si>
  <si>
    <t>3yiRDwLwt1Ow5dQeFJqM2k</t>
  </si>
  <si>
    <t>FO 04.07 Fertilizer and biostimulant storage</t>
  </si>
  <si>
    <t>2apQYV4sVGueZxb722p8822IPCUnYuMhRLMitDdZuBV6</t>
  </si>
  <si>
    <t>3IUiXuwp5nc4lJpNyIt6Gm</t>
  </si>
  <si>
    <t>5wu9vqrUGRlCKkbHt3ECf0</t>
  </si>
  <si>
    <t>FV 29.01 Application records</t>
  </si>
  <si>
    <t>2apQYV4sVGueZxb722p8826rCsdcQbJnfwmnsw2F9C4z</t>
  </si>
  <si>
    <t>21iP5X956IMsI7DJvW88jr</t>
  </si>
  <si>
    <t>4Zl4dLXiCmXFVqnsslPb0x</t>
  </si>
  <si>
    <t>AQ 20.07 Ponds</t>
  </si>
  <si>
    <t>2apQYV4sVGueZxb722p88222v7nnkQpO82gWNsHA3e6i</t>
  </si>
  <si>
    <t>7cF7TZI0Gd9xPsfARGQ9l9</t>
  </si>
  <si>
    <t>4e9U8QqFWhkb5syMftPkjz</t>
  </si>
  <si>
    <t>FV 29.03 Organic fertilizers</t>
  </si>
  <si>
    <t>6mrYpZ2GcLZ7AP1RVVry5G3WBrxkh802qoM6WUHlCwcx</t>
  </si>
  <si>
    <t>466hVwkhlu8tOtAvU7MH3t</t>
  </si>
  <si>
    <t>7o4R1VJX1KXn6Y2mK3KBnX</t>
  </si>
  <si>
    <t>FO 04.05 Nutrient content</t>
  </si>
  <si>
    <t>2apQYV4sVGueZxb722p8825az4vdaXEuQgs5B9UaOjzb</t>
  </si>
  <si>
    <t>2uILNFLSUSNvYMiLxTWG1l</t>
  </si>
  <si>
    <t>4CTLgpMoXEpcE8tXLndCGp</t>
  </si>
  <si>
    <t xml:space="preserve">FO 03.04 Transition period </t>
  </si>
  <si>
    <t>6vDiuqvJNOSRl5wyT01Pym7zXnm2lgE6Oh3K9yFP7Gdf</t>
  </si>
  <si>
    <t>1RPVuNcKGhKGNDUNMmqJad</t>
  </si>
  <si>
    <t>AsizSx9djd7Hn9BlLrbya</t>
  </si>
  <si>
    <t>FO 03.02 Chemical treatments and dressings</t>
  </si>
  <si>
    <t>6vDiuqvJNOSRl5wyT01PymglN2WuTeRW3b5FgXbh8Ta</t>
  </si>
  <si>
    <t>6uoQDWLk4J8jAguIJy4ZW5</t>
  </si>
  <si>
    <t>2ea1rhckQVrSaK28J1Se0f</t>
  </si>
  <si>
    <t>FO 03.01 Propagation material</t>
  </si>
  <si>
    <t>6vDiuqvJNOSRl5wyT01PymegxrRxt1wvmpDaKwSbu23</t>
  </si>
  <si>
    <t>5c3dR1YVmA5sXHhsKmupYd</t>
  </si>
  <si>
    <t>FV 33.05 Product labeling</t>
  </si>
  <si>
    <t>2lCsmz9pLx7NagHecV9mpX5TvyR0UgB0EOmnMkFaZftX</t>
  </si>
  <si>
    <t>2LfyMFMW36CamjuZ0YnMrr</t>
  </si>
  <si>
    <t>4WvVgaj0DmqytcECbsfj85</t>
  </si>
  <si>
    <t>AQ 22.03 Storage of aquaculture feeds</t>
  </si>
  <si>
    <t>2qQW5LAimcgbwLksFTh6tg5TvyR0UgB0EOmnMkFaZftX</t>
  </si>
  <si>
    <t>7iWJXTXYCupkFTEfuzkuQg</t>
  </si>
  <si>
    <t>FV 33.04 Pest control</t>
  </si>
  <si>
    <t>19FqK7ekLK0m3iLHchTn8h2g5JReDfSpzAHl16771ew5</t>
  </si>
  <si>
    <t>6NNCdhTMTpFbSgoGpb63cp</t>
  </si>
  <si>
    <t>FV 33.03 Temperature and humidity control</t>
  </si>
  <si>
    <t>19FqK7ekLK0m3iLHchTn8h14lJpH5qVsP8C976yuQrDU</t>
  </si>
  <si>
    <t>13bKix0KDGNudEM0QXmk1y</t>
  </si>
  <si>
    <t>FV 33.02 Foreign bodies</t>
  </si>
  <si>
    <t>30jEVEr91nZpdd9cxyULwz5TvyR0UgB0EOmnMkFaZftX</t>
  </si>
  <si>
    <t>1PuOePk9uZL3G34wE5JQsg</t>
  </si>
  <si>
    <t>FV 33.01 Packing (in-field or facility) and storage areas</t>
  </si>
  <si>
    <t>5QTGwGTKitdKuEwjmkCJSy5TvyR0UgB0EOmnMkFaZftX</t>
  </si>
  <si>
    <t>2hnZEMTaQG5nB4cObQrjJa</t>
  </si>
  <si>
    <t>12xtoMmsI7QQenkWEVMZAu</t>
  </si>
  <si>
    <t xml:space="preserve">AQ 20.08 Biosecurity 
</t>
  </si>
  <si>
    <t>In addition to food defense requirements; refer to AQ 10.</t>
  </si>
  <si>
    <t>56UycwhshuG3OMlSB7ahAa5TvyR0UgB0EOmnMkFaZftX</t>
  </si>
  <si>
    <t>2MaWcCOjrnzTUZYLyLI2po</t>
  </si>
  <si>
    <t>5U9xxekFJ28sU2NwdkP9u8</t>
  </si>
  <si>
    <t>FV 30.02 Water sources</t>
  </si>
  <si>
    <t>3BmiRfV14Y9UArHysfO3zs5TvyR0UgB0EOmnMkFaZftX</t>
  </si>
  <si>
    <t>2KVEEE9taT1qBKZw1pM15e</t>
  </si>
  <si>
    <t>uzn8UMxTkF1w7M3FTD0sW</t>
  </si>
  <si>
    <t>FV 30.03 Efficient water use on farm</t>
  </si>
  <si>
    <t>4UI39RIn6YI8gQZpGRKexG5TvyR0UgB0EOmnMkFaZftX</t>
  </si>
  <si>
    <t>2p77rPdFZt9MG3aWryompi</t>
  </si>
  <si>
    <t>25itD9t3AKPNN1d0JIB5bx</t>
  </si>
  <si>
    <t>FO 05.04 Water quality</t>
  </si>
  <si>
    <t>6vK5KBcIFJbIyxl3B3ekIp2pCca0Upzl3Nn66JUNHXeF</t>
  </si>
  <si>
    <t>3G2o2VZD4Vhj1j8NCZvH4W</t>
  </si>
  <si>
    <t>FV 30.05 Water quality</t>
  </si>
  <si>
    <t>3YIgWsy9P8ND3BJPQGnD0j2pCca0Upzl3Nn66JUNHXeF</t>
  </si>
  <si>
    <t>6vy7qzuZGnKVxG0fDPIPXR</t>
  </si>
  <si>
    <t>7GSUGbBCg0zqqdO3nIYknt</t>
  </si>
  <si>
    <t>FV 30.04 Water storage</t>
  </si>
  <si>
    <t>3YIgWsy9P8ND3BJPQGnD0j1qvPg1ym8f6SRe66rOl40x</t>
  </si>
  <si>
    <t>3sySSWL5oAIx28hSoUBFMA</t>
  </si>
  <si>
    <t>5SgdbGCqfnJhgVdCZaO52C</t>
  </si>
  <si>
    <t xml:space="preserve">AQ 06.04 Water usage and disposal 
</t>
  </si>
  <si>
    <t>Cross-reference with AQ 06.03.02.</t>
  </si>
  <si>
    <t>3labXsBTDnp2nMlbS2V5AI412fDoNkTQzvavcR1yffoS</t>
  </si>
  <si>
    <t>3Y6whE7A4GTOmBM0cLfCgo</t>
  </si>
  <si>
    <t>6aZY7458MgGAXucrp2rDfj</t>
  </si>
  <si>
    <t>FV 30.06 Irrigation predictions and record keeping</t>
  </si>
  <si>
    <t>3labXsBTDnp2nMlbS2V5AI2PabgCVl2axbE6gvoMhnNb</t>
  </si>
  <si>
    <t>6Qbmg6JuoN770dfkE0ogCG</t>
  </si>
  <si>
    <t>3yEQbyyk01GoZYBCkYA4FP</t>
  </si>
  <si>
    <t>FO 05.02 Predicting irrigation requirements</t>
  </si>
  <si>
    <t>3labXsBTDnp2nMlbS2V5AI1WLl5crwUtAKu9uhWYEzsL</t>
  </si>
  <si>
    <t>3dOYyVrZuqiaWn8aIvCMMR</t>
  </si>
  <si>
    <t>5GJnBn0XaHPkzo9hXhVvqW</t>
  </si>
  <si>
    <t xml:space="preserve">FO 05.01 Water sources
</t>
  </si>
  <si>
    <t>3labXsBTDnp2nMlbS2V5AI3bNRfY2TpP6vkYKG0u4wwr</t>
  </si>
  <si>
    <t>2zscEBuE0OwqbPZjKZeBLF</t>
  </si>
  <si>
    <t>FV 30.01 Water use risk assessments and management plan</t>
  </si>
  <si>
    <t>3YIgWsy9P8ND3BJPQGnD0j743VeTmtrKzh2yBlulWP21</t>
  </si>
  <si>
    <t>6g3NqdQl5NHN5tSVsxrY1N</t>
  </si>
  <si>
    <t>78fF8J8n8uDPsOxFl12Alc</t>
  </si>
  <si>
    <t>FV 32.07 Residue analysis</t>
  </si>
  <si>
    <t>3YIgWsy9P8ND3BJPQGnD0j11FBMuieNmnZtyeFBlepcF</t>
  </si>
  <si>
    <t>5bhPN4DzYGiQBGzqjmqwDA</t>
  </si>
  <si>
    <t>4owgIkC6nXLa7lsm0MrLOO</t>
  </si>
  <si>
    <t>AQ 04.01 Workers’ occupational health and safety</t>
  </si>
  <si>
    <t>3YIgWsy9P8ND3BJPQGnD0jCSohyDpAegE66esWvDgT5</t>
  </si>
  <si>
    <t>3RXNryEkb5RsCci4ZuSpu4</t>
  </si>
  <si>
    <t>79pV2c30dTskerAeol8ohZ</t>
  </si>
  <si>
    <t>FO 01.05 Customer requirements</t>
  </si>
  <si>
    <t>3YIgWsy9P8ND3BJPQGnD0j6OqbxahSFlVeKhLRgYFytR</t>
  </si>
  <si>
    <t>56LbVxj8q6LfC4kf1x4GeA</t>
  </si>
  <si>
    <t>5l2rJiYbFtvFuXNhk6Xt0S</t>
  </si>
  <si>
    <t>FO 08.01 Quality of postharvest water</t>
  </si>
  <si>
    <t>wyDCB5gmC64vDLZ45LmyF5l2rJiYbFtvFuXNhk6Xt0S</t>
  </si>
  <si>
    <t>5HpjunyxjPFZ8ERnK8tq7N</t>
  </si>
  <si>
    <t>6OqbxahSFlVeKhLRgYFytR</t>
  </si>
  <si>
    <t>FO 01.03 Internal documentation</t>
  </si>
  <si>
    <t>3YIgWsy9P8ND3BJPQGnD0j79pV2c30dTskerAeol8ohZ</t>
  </si>
  <si>
    <t>5XO2ouVK6UjXiuayI3pjaw</t>
  </si>
  <si>
    <t>CSohyDpAegE66esWvDgT5</t>
  </si>
  <si>
    <t>FO 01.07 Non-conforming products</t>
  </si>
  <si>
    <t>1TyGiQcuRVxqRPsWm6pYn75GJnBn0XaHPkzo9hXhVvqW</t>
  </si>
  <si>
    <t>5bVj9VFVZ6tCA1nWKx8e7w</t>
  </si>
  <si>
    <t>11FBMuieNmnZtyeFBlepcF</t>
  </si>
  <si>
    <t>FO 01.06 Complaints</t>
  </si>
  <si>
    <t>1TyGiQcuRVxqRPsWm6pYn725itD9t3AKPNN1d0JIB5bx</t>
  </si>
  <si>
    <t>2xx2r9xm1ZFKgkOLcMZqVd</t>
  </si>
  <si>
    <t>743VeTmtrKzh2yBlulWP21</t>
  </si>
  <si>
    <t>FO 01.08 Recall and withdrawal</t>
  </si>
  <si>
    <t>1TyGiQcuRVxqRPsWm6pYn73yEQbyyk01GoZYBCkYA4FP</t>
  </si>
  <si>
    <t>3JyHEnouIJTlEpv89BLJNJ</t>
  </si>
  <si>
    <t>3bNRfY2TpP6vkYKG0u4wwr</t>
  </si>
  <si>
    <t>FO 02.03 Mass balance</t>
  </si>
  <si>
    <t>1TyGiQcuRVxqRPsWm6pYn73bxp0a7dcsX1zRhf8lSDgg</t>
  </si>
  <si>
    <t>65q3YF3Fh2kdDGMu1rvFCM</t>
  </si>
  <si>
    <t>1WLl5crwUtAKu9uhWYEzsL</t>
  </si>
  <si>
    <t>FO 02.02 Parallel ownership</t>
  </si>
  <si>
    <t xml:space="preserve">This section applies to all producers who need to register for parallel ownership (where products originating from certified and noncertified production processes are produced and/or owned by one legal entity). It does not apply to producers who want to achieve certification for 100% of the production processes of all products in their GLOBALG.A.P. scope and buy none of those products from other producers (with certification or not). </t>
  </si>
  <si>
    <t>5JIgB3UDpDaQaRmTmuUpoo2RNwE7jatfe6w5x0Tu6eV4</t>
  </si>
  <si>
    <t>32C8htEWfNkaxTSAw1lMmH</t>
  </si>
  <si>
    <t>2PabgCVl2axbE6gvoMhnNb</t>
  </si>
  <si>
    <t>FO 02.01 Traceability</t>
  </si>
  <si>
    <t>Traceability allows to distinguish between products originating from certified and noncertified production processes, supporting the credibility of the certificate. It also allows producers to reconcile practices with products and improve their production processes and quality. It allows the withdrawal of flowers and ornamentals when needed, and enables customers to be provided with targeted and accurate information concerning implicated products.</t>
  </si>
  <si>
    <t>5JIgB3UDpDaQaRmTmuUpoo5l2rJiYbFtvFuXNhk6Xt0S</t>
  </si>
  <si>
    <t>24BgKpKEedoO1JiqqsJ9K0</t>
  </si>
  <si>
    <t>412fDoNkTQzvavcR1yffoS</t>
  </si>
  <si>
    <t>FO 02.04 GLOBALG.A.P. status</t>
  </si>
  <si>
    <t>5g1godsQJRqbjZxI603Etm2ea1rhckQVrSaK28J1Se0f</t>
  </si>
  <si>
    <t>6Y28XxkqaGhdKkUwmmVWZU</t>
  </si>
  <si>
    <t>1qvPg1ym8f6SRe66rOl40x</t>
  </si>
  <si>
    <t>FO 01.02 Outsourced activities</t>
  </si>
  <si>
    <t>5g1godsQJRqbjZxI603EtmAsizSx9djd7Hn9BlLrbya</t>
  </si>
  <si>
    <t>52qkXF3M0StAXkDQXFCSgS</t>
  </si>
  <si>
    <t>2pCca0Upzl3Nn66JUNHXeF</t>
  </si>
  <si>
    <t>FO 01.04 Training and assigned responsibilities</t>
  </si>
  <si>
    <t>5g1godsQJRqbjZxI603Etm4CTLgpMoXEpcE8tXLndCGp</t>
  </si>
  <si>
    <t>1hr60kCaVVYZ0GddKH3itk</t>
  </si>
  <si>
    <t>57CpNqy9lJZPIEGl3cpn84</t>
  </si>
  <si>
    <t>AQ 04.02 Training and assigned responsibilities</t>
  </si>
  <si>
    <t>IKtB5yVMmBF7k4LaDgUZw4Lhlvkx1w9JtxEbAhlutRi</t>
  </si>
  <si>
    <t>57NpCUzFpLeJMc4iXNsju7</t>
  </si>
  <si>
    <t>IKtB5yVMmBF7k4LaDgUZw4lUZQXD5tjtX2glVe4lraA</t>
  </si>
  <si>
    <t>2Ic89h7XDhn3EnfuxricmS</t>
  </si>
  <si>
    <t>56UycwhshuG3OMlSB7ahAa</t>
  </si>
  <si>
    <t>FV 17 LOGO USE</t>
  </si>
  <si>
    <t>2BGuoLOuGR86Am1Hf7hCiG1WOpilQQJvvs3HIzyLlTD7</t>
  </si>
  <si>
    <t>3KLSVauiw2LpCRLz6sh0Gl</t>
  </si>
  <si>
    <t>QZfIR1aSAjL2YcUqo376X</t>
  </si>
  <si>
    <t>AQ 12 LOGO USE</t>
  </si>
  <si>
    <t>Note regarding GLOBALG.A.P.: The producer shall describe how to ensure that the GLOBALG.A.P. logo and GLOBALG.A.P. Number (GGN) are used only according to the rules below.</t>
  </si>
  <si>
    <t>2BGuoLOuGR86Am1Hf7hCiGCnld8x4oHlmExTFHGeLjj</t>
  </si>
  <si>
    <t>HZVFRQ0lPsAYqgtzVDmvQ</t>
  </si>
  <si>
    <t>fpZn5YAfrwOfpIHt5wBr7</t>
  </si>
  <si>
    <t>AQ 27 DEPURATION</t>
  </si>
  <si>
    <t>2BGuoLOuGR86Am1Hf7hCiG3JTeuQtOc1OKqfRNulIqvM</t>
  </si>
  <si>
    <t>3FzF1LEqvaqcVg1sPXpO4T</t>
  </si>
  <si>
    <t>12V2s4FpWw8zBFdb1VY42A</t>
  </si>
  <si>
    <t>AQ 26 SLAUGHTER ACTIVITIES</t>
  </si>
  <si>
    <t>2BGuoLOuGR86Am1Hf7hCiG5VavlH2MeUS17rVAik4joc</t>
  </si>
  <si>
    <t>7a2Y6DzH7j1VVkaHdI2yOG</t>
  </si>
  <si>
    <t>61TDaidZRAGqCBPGs8ha8G</t>
  </si>
  <si>
    <t>AQ 25 HOLDING AND CROWDING FACILITIES</t>
  </si>
  <si>
    <t>2BGuoLOuGR86Am1Hf7hCiGaJyo4GEfHW26SGyqyk8my</t>
  </si>
  <si>
    <t>1hKXJ13N5lXYEXEOcZHmyy</t>
  </si>
  <si>
    <t>1YbYgCwF5emApZVepFq1X1</t>
  </si>
  <si>
    <t>AQ 24 HARVESTING AND POSTHARVESTING OPERATIONS</t>
  </si>
  <si>
    <t>2BGuoLOuGR86Am1Hf7hCiGr4Wl5viNqALmYQehnJigP</t>
  </si>
  <si>
    <t>32JIKIaeDGwGaAEbTSj6y5</t>
  </si>
  <si>
    <t>3htAhHdPv9OtsLHNNhtZxH</t>
  </si>
  <si>
    <t>AQ 01 SITE HISTORY AND SITE MANAGEMENT</t>
  </si>
  <si>
    <t>One of the key features of sustainable farming is the continuous integration of site-specific knowledge and practical experience into future management planning and practices. This section is intended to ensure that the land, buildings, and other facilities which constitute the farm, are properly legally managed to ensure food safety and sustainability.</t>
  </si>
  <si>
    <t>5JIgB3UDpDaQaRmTmuUpoo64wGe3MdQzgQigsw2nGTdA</t>
  </si>
  <si>
    <t>3xYy6mL2hiBM97rB69PVPI</t>
  </si>
  <si>
    <t>5QTGwGTKitdKuEwjmkCJSy</t>
  </si>
  <si>
    <t>FV 31 INTEGRATED PEST MANAGEMENT</t>
  </si>
  <si>
    <t>IKtB5yVMmBF7k4LaDgUZw3yiRDwLwt1Ow5dQeFJqM2k</t>
  </si>
  <si>
    <t>5vY6xYFjJeJDGdSD1bFJDR</t>
  </si>
  <si>
    <t>6sAnZuzrLy7KwfabltbVL2</t>
  </si>
  <si>
    <t>FO 06 INTEGRATED PEST MANAGEMENT</t>
  </si>
  <si>
    <t xml:space="preserve">Integrated pest management (IPM) involves the careful consideration of all available pest control techniques and the subsequent integration of appropriate measures that discourage the development of pest populations and keeps plant protection products and other interventions to levels that are economically justified and reduce or minimize risks to human health and the environment. See GLOBALG.A.P. Guidelines. 
Given the natural variation on pest development for the different crops and areas, any IPM system shall be implemented in the context of local physical (climatic, topographical, etc.), biological (pest complex, natural enemy complex, etc.), and economic conditions.
A pest, disease, or weed is considered relevant if it needs to be managed (costly to control, control measures have a high impact to the environment or to human health). </t>
  </si>
  <si>
    <t>5EpvIGahtoNQBPGjgtOnbO1zDGYHavQ1Y1HUI9R90OOZ</t>
  </si>
  <si>
    <t>3in4vF0L0QH4cz3j8qyG9c</t>
  </si>
  <si>
    <t>30jEVEr91nZpdd9cxyULwz</t>
  </si>
  <si>
    <t>FV 27 GENETICALLY MODIFIED ORGANISMS</t>
  </si>
  <si>
    <t>4a4Qd6ndeeA7u3kN8ZP1We4sgOMeAcsKM18hKZSWSDgu</t>
  </si>
  <si>
    <t>5biAiXHSgSk4gPg4kzNSvu</t>
  </si>
  <si>
    <t>6cVkk3FsKVyXw3Axz1X0EJ</t>
  </si>
  <si>
    <t>AQ 18 REPRODUCTION – This section provides the additional principles and criteria specifically to hatcheries, when covered under the certificate.</t>
  </si>
  <si>
    <t>4a4Qd6ndeeA7u3kN8ZP1We7e2OTmZvHrA9xmbHveLBmp</t>
  </si>
  <si>
    <t>4zamBXrzVP3v8KPVS98bid</t>
  </si>
  <si>
    <t>2qQW5LAimcgbwLksFTh6tg</t>
  </si>
  <si>
    <t>FV 24 GREENHOUSE-GASES AND CLIMATE CHANGE</t>
  </si>
  <si>
    <t>4a4Qd6ndeeA7u3kN8ZP1We1j8KzCREQQlaHRiz9wuo0z</t>
  </si>
  <si>
    <t>3S4q9BwkV19jVjVj3Fiy75</t>
  </si>
  <si>
    <t>2lCsmz9pLx7NagHecV9mpX</t>
  </si>
  <si>
    <t>FV 23 ENERGY EFFICIENCY</t>
  </si>
  <si>
    <t>4a4Qd6ndeeA7u3kN8ZP1We7iGeybgBH8laSvemDG6yKU</t>
  </si>
  <si>
    <t>1ZiMa81KOMVFgXiEoigZEc</t>
  </si>
  <si>
    <t>4d9ucNGdAsunr2tbELZ2oO</t>
  </si>
  <si>
    <t xml:space="preserve">FO 11 ENERGY EFFICIENCY </t>
  </si>
  <si>
    <t>Optimize energy use, encourage minimization of nonrenewable energy sources and greenhouse gas emissions.
Farming equipment shall be selected and maintained for optimum energy efficiency.</t>
  </si>
  <si>
    <t>4a4Qd6ndeeA7u3kN8ZP1We1ERzCDuPHpofETFZxfdFUx</t>
  </si>
  <si>
    <t>6mL7rNUJjE6ZUJ2ctQLqD1</t>
  </si>
  <si>
    <t>2rOCEOZ7FKjNjNArXiLHzT</t>
  </si>
  <si>
    <t>AQ 07 CONSERVATION</t>
  </si>
  <si>
    <t>Farming and the environment are inseparably linked. Managing wildlife and landscape is of great importance. The abundance and diversity of flora and fauna benefits the enhancement of species and the structural diversity of land and landscape features.</t>
  </si>
  <si>
    <t>2BGuoLOuGR86Am1Hf7hCiG3W7dGcEqSrkGPLpK2FPpjb</t>
  </si>
  <si>
    <t>77iD9G4XGr5vhbqQwrOfqv</t>
  </si>
  <si>
    <t>6vDiuqvJNOSRl5wyT01Pym</t>
  </si>
  <si>
    <t>FV 22 BIODIVERSITY AND HABITATS</t>
  </si>
  <si>
    <t>2BGuoLOuGR86Am1Hf7hCiG6OVfMLlOhjDUtTGVH4d1tI</t>
  </si>
  <si>
    <t>EjvcDaWgn3ttR1SL0MtIP</t>
  </si>
  <si>
    <t>FV 20 WORKERS’ HEALTH, SAFETY, AND WELFARE</t>
  </si>
  <si>
    <t>48aQAsWhk4FCpRyiTfbQDc5TvyR0UgB0EOmnMkFaZftX</t>
  </si>
  <si>
    <t>3HkNWk3E3qX8G4lyxNXhn</t>
  </si>
  <si>
    <t>4G6L5rXAv5opyJXaaJSspR</t>
  </si>
  <si>
    <t xml:space="preserve">AQ 19 CHEMICAL COMPOUNDS
</t>
  </si>
  <si>
    <t>Refer to the introduction, section “Chemical compounds”.</t>
  </si>
  <si>
    <t>5ZjwAiDPYbGvURtwoHF4gM5TvyR0UgB0EOmnMkFaZftX</t>
  </si>
  <si>
    <t>5pmfsUbg8aoTCasOYIPEmO</t>
  </si>
  <si>
    <t>IKtB5yVMmBF7k4LaDgUZw</t>
  </si>
  <si>
    <t>FO 04 SOIL, PLANT NUTRITION, AND FERTILIZERS</t>
  </si>
  <si>
    <t>Promote plant health and avoid overuse of fertilizers by applying nutrients actually required by the crop. Avoid environmental pollution through safe fertilizer storage, optimal use, minimizing heavy metals inputs. Monitor quantities of nitrogen and phosphorus applied to help keep overuse as low as possible. When crops are grown in soil, ensure long term fertility, aid yields and contribute to profitability. Minimizing soil fumigation leads to less use of chemicals and promoting plant growth-promoting rhizobacteria and other microorganisms which benefit plant health.</t>
  </si>
  <si>
    <t>4d9ucNGdAsunr2tbELZ2oO5TvyR0UgB0EOmnMkFaZftX</t>
  </si>
  <si>
    <t>wfEosTNsh5ZbZfpJsxQgA</t>
  </si>
  <si>
    <t>3Xuqd2nxrHRHWBMMAl2PDV</t>
  </si>
  <si>
    <t>FV 26 PLANT PROPAGATION MATERIAL</t>
  </si>
  <si>
    <t>IKtB5yVMmBF7k4LaDgUZw3R84nmeK4iATbuwZ2gsDsb</t>
  </si>
  <si>
    <t>stHgm7kk2SPG9w5vMdz4p</t>
  </si>
  <si>
    <t>5g1godsQJRqbjZxI603Etm</t>
  </si>
  <si>
    <t>FO 03 PLANT PROPAGATION MATERIAL</t>
  </si>
  <si>
    <t>The choice of propagation material plays an important role in the production process, and producers, by using the appropriate varieties, can help reduce the number of fertilizer and plant protection product applications. The choice of propagation material is a precondition of good plant growth and product quality.</t>
  </si>
  <si>
    <t>IKtB5yVMmBF7k4LaDgUZw7o4R1VJX1KXn6Y2mK3KBnX</t>
  </si>
  <si>
    <t>2d7YWQS3FpE89EMmToIXl7</t>
  </si>
  <si>
    <t>6inH5pgUJeX8hyB3EYnjvL</t>
  </si>
  <si>
    <t xml:space="preserve">AQ 22 FEED MANAGEMENT </t>
  </si>
  <si>
    <t>While the aquaculture industry is expected to grow in the future, reliance on forage fish use in feed should not. Sustainable sourcing, efficient use of marine ingredients, and the use of alternatives to forage fish are fundamental steps to reducing and eliminating detrimental effects in the marine ecosystem. Refer to the GLOBALG.A.P. Compound Feed Manufacturing standard.</t>
  </si>
  <si>
    <t>IKtB5yVMmBF7k4LaDgUZw6GGR163KNx1sTit3j0ivMP</t>
  </si>
  <si>
    <t>1E2oM3pY57AB2HYh2FrLwa</t>
  </si>
  <si>
    <t>FV 33 POSTHARVEST HANDLING</t>
  </si>
  <si>
    <t>IKtB5yVMmBF7k4LaDgUZw6twC7WvSzvTac9PtqXVar6</t>
  </si>
  <si>
    <t>2KsBqme4dzqwFgisXFOayx</t>
  </si>
  <si>
    <t>FV 13 EQUIPMENT AND DEVICES</t>
  </si>
  <si>
    <t>IKtB5yVMmBF7k4LaDgUZwJfokfy0DypbRD7D7zEF8h</t>
  </si>
  <si>
    <t>7oyHtBXE4RjANn4ggmq6Y3</t>
  </si>
  <si>
    <t>6NkzRvY2LtIEq9u93VYbsg</t>
  </si>
  <si>
    <t>AQ 23 PEST CONTROL</t>
  </si>
  <si>
    <t>5g1godsQJRqbjZxI603Etm1MAAg94AQdklTBAzABM4wS</t>
  </si>
  <si>
    <t>3NggK2eyAFMnxgLmy5ZHwl</t>
  </si>
  <si>
    <t>4pvzWZLf4r0AsvpuWuoYAC</t>
  </si>
  <si>
    <t>AQ 20 FARMED AQUATIC SPECIES WELFARE, MANAGEMENT, AND HUSBANDRY (at all points of the production chain)</t>
  </si>
  <si>
    <t>Any farmed aquatic species welfare problems seen during the self-assessment/internal audit performed by the producer must be dealt appropriately and without delay.</t>
  </si>
  <si>
    <t>6sAnZuzrLy7KwfabltbVL25TvyR0UgB0EOmnMkFaZftX</t>
  </si>
  <si>
    <t>4g6GmkM7SVOjxzDG7bEynl</t>
  </si>
  <si>
    <t>3jqGVv62GBsd8KJSjIWQ7X</t>
  </si>
  <si>
    <t>AQ 06 ENVIRONMENTAL AND BIODIVERSITY MANAGEMENT</t>
  </si>
  <si>
    <t>3labXsBTDnp2nMlbS2V5AI3IMlwAGWtNQ8ZjIBrbKwsL</t>
  </si>
  <si>
    <t>1oZBiTuiw7JnneP37eRowe</t>
  </si>
  <si>
    <t>1TyGiQcuRVxqRPsWm6pYn7</t>
  </si>
  <si>
    <t>FO 05 WATER MANAGEMENT</t>
  </si>
  <si>
    <t>Provide plants with optimal amounts of water of appropriate quality.
Minimize abstraction from water sources (efficient use and where possible, collection of rainwater and/or recycling of water).
Avoid discharges, emissions, and/or effluents that can pollute water sources.</t>
  </si>
  <si>
    <t>3YIgWsy9P8ND3BJPQGnD0j3Fg5RTdQ7a6O2THEvpVWrG</t>
  </si>
  <si>
    <t>5ADUfpuBbLBbLbTKgfXnbi</t>
  </si>
  <si>
    <t>FV 30 WATER MANAGEMENT</t>
  </si>
  <si>
    <t>3YIgWsy9P8ND3BJPQGnD0j3wasRW0o0BjnW1Yy5QAtYp</t>
  </si>
  <si>
    <t>2UdnbG1EfwovfGYLIAS3BC</t>
  </si>
  <si>
    <t>48aQAsWhk4FCpRyiTfbQDc</t>
  </si>
  <si>
    <t>FO 13 WORKERS’ WELFARE</t>
  </si>
  <si>
    <t>6MLbOSTUhL6svPsQwb6NH65TvyR0UgB0EOmnMkFaZftX</t>
  </si>
  <si>
    <t>4eaXpRnh8mnwfzKcWJnmsL</t>
  </si>
  <si>
    <t>FV 19 HYGIENE</t>
  </si>
  <si>
    <t>2PY4EEd6KbBqNYrQrNPBD4</t>
  </si>
  <si>
    <t>AQ 03 HYGIENE</t>
  </si>
  <si>
    <t>People are key to the prevention of product contamination. Farm workers and contractors as well as producers themselves stand for the integrity and safety of the product. Education and training will support progress toward safe production. This section is meant to ensure good practices to diminish hygiene risks to the product and that all workers understand the requirements and are competent to perform their duties.</t>
  </si>
  <si>
    <t>FV 21 SITE MANAGEMENT</t>
  </si>
  <si>
    <t>2o0PHrjwVpc8TxdOBpkPzy</t>
  </si>
  <si>
    <t>FV 16 FOOD FRAUD</t>
  </si>
  <si>
    <t>78lhTFJm2kvuowgAOftnD0</t>
  </si>
  <si>
    <t xml:space="preserve">AQ 16 FOOD FRAUD MITIGATION </t>
  </si>
  <si>
    <t>Food fraud may occur on primary production when suppliers provide input products/materials that do not match the specifications. This may cause public health crises, and therefore producers should take measures to mitigate these risks. Food fraud occurs when food is deliberately placed on the market, for financial gain, with the intention of deceiving the consumer (e.g., the sale of food that is unfit and potentially harmful, the deliberate misdescription of food, etc.). It may also involve the sale of food that has been stolen and/or illegally produced.</t>
  </si>
  <si>
    <t>48EClxc2uJIvBOW8IlSEPt</t>
  </si>
  <si>
    <t>FV 15 FOOD DEFENSE</t>
  </si>
  <si>
    <t>7EkiTjscQQ9YBuIWe6RZFk</t>
  </si>
  <si>
    <t>AQ 10 FOOD DEFENSE</t>
  </si>
  <si>
    <t>Security of food and drink and their supply chains from all forms of malicious attack including ideologically motivated attack leading to contamination or supply failure.</t>
  </si>
  <si>
    <t>FV 05 SPECIFICATIONS, SUPPLIERS, AND STOCK MANAGEMENT</t>
  </si>
  <si>
    <t>7bt3lOtOqh5dlKm5Rqrjx4</t>
  </si>
  <si>
    <t>FV 14 FOOD SAFETY POLICY DECLARATION</t>
  </si>
  <si>
    <t>MyNM2sLtxWP06FudRhDir</t>
  </si>
  <si>
    <t>AQ 15 FOOD SAFETY POLICY DECLARATION</t>
  </si>
  <si>
    <t>The food safety policy declaration unambiguously reflects the producer’s commitment to ensuring that food safety is implemented and maintained throughout the production processes.</t>
  </si>
  <si>
    <t>FV 12 LABORATORY TESTING</t>
  </si>
  <si>
    <t>6l21qjBupUIUO8XLCiUEef</t>
  </si>
  <si>
    <t>FV 02 CONTINUOUS IMPROVEMENT PLAN</t>
  </si>
  <si>
    <t>76Up1Jlz2ogKdKXUH1J3L</t>
  </si>
  <si>
    <t>FV 01 INTERNAL DOCUMENTATION</t>
  </si>
  <si>
    <t>6GF3xiweshSSrjhesMZt6f</t>
  </si>
  <si>
    <t>AQ 02 INTERNAL DOCUMENTATION</t>
  </si>
  <si>
    <t>FV 11 NON-CONFORMING PRODUCTS</t>
  </si>
  <si>
    <t>5HjMxha5zh3JmCKzoQNaGT</t>
  </si>
  <si>
    <t>AQ 17 SPECIFICATIONS, NON-CONFORMING PRODUCTS, AND PRODUCT RELEASE AT THE FARM</t>
  </si>
  <si>
    <t>36VGW0OgI5dbYuNy8pN1X4</t>
  </si>
  <si>
    <t>FV 10 COMPLAINTS</t>
  </si>
  <si>
    <t>2B20jqk2goXcNqV2HX9qhe</t>
  </si>
  <si>
    <t>AQ 08 COMPLAINTS</t>
  </si>
  <si>
    <t>Management of complaints will lead to an overall better production system.</t>
  </si>
  <si>
    <t>5ZEbtYAwaiK1X4qvVH0ye8</t>
  </si>
  <si>
    <t>FV 09 RECALL AND WITHDRAWAL</t>
  </si>
  <si>
    <t>1w2d3I6CuKthFEEDJPAfK2</t>
  </si>
  <si>
    <t>AQ 09 RECALL AND WITHDRAWAL PROCEDURE</t>
  </si>
  <si>
    <t>7HDQtIsDtzns0bD1ntR0eP</t>
  </si>
  <si>
    <t>FV 08 MASS BALANCE</t>
  </si>
  <si>
    <t>Ttg0N6A2FwKCNo4IteaLK</t>
  </si>
  <si>
    <t>AQ 14 FARM MASS BALANCE</t>
  </si>
  <si>
    <t>This section applies to all producers applying for or keeping GLOBALG.A.P. certification. In the case of producer group members, this information may sometimes be covered under the quality management system (QMS) of the producer group.</t>
  </si>
  <si>
    <t>4gUkP5eS8EnUG0fKZ0tMiZ</t>
  </si>
  <si>
    <t xml:space="preserve">FV 07 PARALLEL OWNERSHIP, TRACEABILITY, AND SEGREGATION </t>
  </si>
  <si>
    <t>3WOTX6z9yCADtqy7fUTDJn</t>
  </si>
  <si>
    <t>AQ 13 PARALLEL OWNERSHIP</t>
  </si>
  <si>
    <t>This section applies to all producers who need to register for parallel ownership (where products originating from certified and noncertified production processes are produced and/or owned by one legal entity). It does not apply to producers who want to achieve certification for 100% of the production processes of all products in their GLOBALG.A.P. scope and buy none of those products from other producers (with certification or not).</t>
  </si>
  <si>
    <t>4ZGW9ZWBwWewpL1DYzfgyb</t>
  </si>
  <si>
    <t>FV 06 TRACEABILITY</t>
  </si>
  <si>
    <t>5OZ3Oy0MVM5jXao9ZvAlrA</t>
  </si>
  <si>
    <t>FV 18 GLOBALG.A.P. STATUS</t>
  </si>
  <si>
    <t>3labXsBTDnp2nMlbS2V5AI</t>
  </si>
  <si>
    <t>FO 02 TRACEABILITY</t>
  </si>
  <si>
    <t>7DAWrJ4FEll4vr7SY3agoa</t>
  </si>
  <si>
    <t>AQ 11 GLOBALG.A.P. STATUS</t>
  </si>
  <si>
    <t>Note regarding GLOBALG.A.P.: This section applies to benchmarking, as well. In the case of benchmarked checklists/schemes, the respective checklist/scheme status and the GLOBALG.A.P. Number (GGN) must be included in all transaction documentation.</t>
  </si>
  <si>
    <t>awxbzDqiAc5w5F9Xaavfk</t>
  </si>
  <si>
    <t>AQ 05 OUTSOURCED ACTIVITIES (SUBCONTRACTORS)</t>
  </si>
  <si>
    <t>Subcontracting is the practice of assigning, or outsourcing, part of the obligations and tasks under a contract to another party known as a subcontractor.</t>
  </si>
  <si>
    <t>4a4Qd6ndeeA7u3kN8ZP1We</t>
  </si>
  <si>
    <t>FO 12 WORKERS’ HEALTH AND SAFETY</t>
  </si>
  <si>
    <t>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t>
  </si>
  <si>
    <t>FV 03 RESOURCE MANAGEMENT AND TRAINING</t>
  </si>
  <si>
    <t>6vK5KBcIFJbIyxl3B3ekIp</t>
  </si>
  <si>
    <t>FO 01 MANAGEMENT</t>
  </si>
  <si>
    <t>2jUiyLvMOWJh04zKpLzls8</t>
  </si>
  <si>
    <t>AQ 04 WORKERS’ WELL-BEING: HEALTH, SAFETY, AND WELFARE</t>
  </si>
  <si>
    <t xml:space="preserve">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 </t>
  </si>
  <si>
    <t>6MLbOSTUhL6svPsQwb6NH6</t>
  </si>
  <si>
    <t>FO 09 WASTE MANAGEMENT</t>
  </si>
  <si>
    <t>Avoid polluting the environment. Enhance waste minimization.
Waste minimization shall include review of current practices, avoidance of waste, reduction of waste, reuse of waste, and recycling of waste.</t>
  </si>
  <si>
    <t>PIGUID</t>
  </si>
  <si>
    <t>PQGUID</t>
  </si>
  <si>
    <t>N:N ID</t>
  </si>
  <si>
    <t>PIGUID &amp; "NO"</t>
  </si>
  <si>
    <t>Level</t>
  </si>
  <si>
    <t>3WqH0sbUd41S1QgzsshLUw</t>
  </si>
  <si>
    <t>Major Must</t>
  </si>
  <si>
    <t>Recom.</t>
  </si>
  <si>
    <t>Minor Must</t>
  </si>
  <si>
    <t>x</t>
  </si>
  <si>
    <t>ifna</t>
  </si>
  <si>
    <t>RelatedPQ</t>
  </si>
  <si>
    <t>PIGUID&amp;NO</t>
  </si>
  <si>
    <t>NO</t>
  </si>
  <si>
    <t>NA</t>
  </si>
  <si>
    <t>3Jv5QM80XYSruHcWpwn9z4NO</t>
  </si>
  <si>
    <t>5hhonNuqAxGVwpcRyeQjiuNO</t>
  </si>
  <si>
    <t>4t2CsZQAom2YOgdy3kx6TLNO</t>
  </si>
  <si>
    <t>1NcaVO3BqWlk14nwmjSjcVNO</t>
  </si>
  <si>
    <t>5WUS51UqtlOzrF2HXDSflDNO</t>
  </si>
  <si>
    <t>6DR3lVLhlIx7uS8XbvPIbNNO</t>
  </si>
  <si>
    <t>3GSownwoym84RWU9bxylgZNO</t>
  </si>
  <si>
    <t>6i0uS3g3wGKyoXxBMZrfUMNO</t>
  </si>
  <si>
    <t>2R9nFAfVcvj0BWqKnHQTjGNO</t>
  </si>
  <si>
    <t>3zLVbsTG6x7VcgXRaJ8z9zNO</t>
  </si>
  <si>
    <t>4vHGktcXR5yfkvoV9VnwSjNO</t>
  </si>
  <si>
    <t>4etLi3781BJshqTqGaRf2JNO</t>
  </si>
  <si>
    <t>O2rer4b7vUTgtvDMuAaHCNO</t>
  </si>
  <si>
    <t>27ghWDs1zsLKwIYs8bDOBgNO</t>
  </si>
  <si>
    <t>4kUfP3PtALDbPDKGwMcZi3NO</t>
  </si>
  <si>
    <t>3fhnzL6U8Nzy2Dp8HKVoZENO</t>
  </si>
  <si>
    <t>1IPMVLKBu43gGx79PJMksdNO</t>
  </si>
  <si>
    <t>1Rq5B0kAOaYCaO8UWznsAbNO</t>
  </si>
  <si>
    <t>1ujrFJy8ak1ObpQB9eQFyDNO</t>
  </si>
  <si>
    <t>6fzQMTS7elvbsZHlOpFytfNO</t>
  </si>
  <si>
    <t>4IrxmNoCkOxlWCuEECsrbiNO</t>
  </si>
  <si>
    <t>21WNR46MM2QyusJ1NuWxfHNO</t>
  </si>
  <si>
    <t>7ChHLXaIfn7BNLtqJ3MdIENO</t>
  </si>
  <si>
    <t>5cVyGJMurwZcCpED9lVEAyNO</t>
  </si>
  <si>
    <t>19Qr6Lrsp54s0u2lhCdgepNO</t>
  </si>
  <si>
    <t>3K8hyh8AqvOi66AJUhohUfNO</t>
  </si>
  <si>
    <t>2DjOoXVbyFLeDFiB5UJhiqNO</t>
  </si>
  <si>
    <t>52u9Qneo0eVLWEUbi8n7x8NO</t>
  </si>
  <si>
    <t>D0NKDq7ifgDvlK3SPN84gNO</t>
  </si>
  <si>
    <t>1ORTlqp1ct4yyBWUvsbctANO</t>
  </si>
  <si>
    <t>3Ar1U8szvT46ym4VLoXkAHNO</t>
  </si>
  <si>
    <t>1Cdo7siDY9b1YcxOO510coNO</t>
  </si>
  <si>
    <t>7MnNqdcfapT8cK9RmjXhJNO</t>
  </si>
  <si>
    <t>62FeT74TAKLtc83FdClhmDNO</t>
  </si>
  <si>
    <t>47amInkJy9GQmKEWSyVHdVNO</t>
  </si>
  <si>
    <t>41KR49uu6JZk6pzFTgVpj9NO</t>
  </si>
  <si>
    <t>3GnGoxpQiv1sMfTI3fFDMKNO</t>
  </si>
  <si>
    <t>4AcQFax0n2yc06qCjOi0xTNO</t>
  </si>
  <si>
    <t>1XarKYdO6hhh6hJwFcS9DVNO</t>
  </si>
  <si>
    <t>LXgoxbh5Yyuu3bLwtwiRQNO</t>
  </si>
  <si>
    <t>6SHBHs3brMai9t5tdODRReNO</t>
  </si>
  <si>
    <t>2auYbvz1dpVyGMhvBaOOZuNO</t>
  </si>
  <si>
    <t>2jjxmbLz6sdG6fPqawTBSXNO</t>
  </si>
  <si>
    <t>bDt20NCNJXk6vppvP4rf8NO</t>
  </si>
  <si>
    <t>523zl6veJ7IRzTPoMLyyaINO</t>
  </si>
  <si>
    <t>1y9cXNXvIHRmb745J2SL8tNO</t>
  </si>
  <si>
    <t>5RJ5Ago3d1lxagyB2sdi4jNO</t>
  </si>
  <si>
    <t>1ABPDv7rdA8HRLCeVSSOoUNO</t>
  </si>
  <si>
    <t>1VkkS37pZI5NNBA7dZavWqNO</t>
  </si>
  <si>
    <t>2pCYqk5xhWbf7EYxtZNH9aNO</t>
  </si>
  <si>
    <t>366dv0ZPUsb3LfU83LWnRvNO</t>
  </si>
  <si>
    <t>2Ryiyi3V7PK92TP2EDOKd4NO</t>
  </si>
  <si>
    <t>1R4dcWL3Lz7l3wQt1u9pVvNO</t>
  </si>
  <si>
    <t>1zeCHIRUVdLxzNWVTg9oyMNO</t>
  </si>
  <si>
    <t>7KNS2PJyvU2exuhhE6qFxkNO</t>
  </si>
  <si>
    <t>EJMp8XufGHvI3sWNahu8tNO</t>
  </si>
  <si>
    <t>3SuL64qH12O188SuvsoAK4NO</t>
  </si>
  <si>
    <t>3d1qfccbdf46wJXPAG9LiLNO</t>
  </si>
  <si>
    <t>x8xzDJoxsKojitafXx0d5NO</t>
  </si>
  <si>
    <t>6e6seS1ymZ2i4yBrssk4LNNO</t>
  </si>
  <si>
    <t>1nQurKREn3SaeGwPy4RgJBNO</t>
  </si>
  <si>
    <t>x2PHJKFINLtzOQ5fNgjgGNO</t>
  </si>
  <si>
    <t>6VBi9OWvVuQG0gSiT4sT0vNO</t>
  </si>
  <si>
    <t>1mHxIpbN7DG2t8s5s3jPZ9NO</t>
  </si>
  <si>
    <t>8FL1Y4RRMHNBwrz2prbQFNO</t>
  </si>
  <si>
    <t>2LA6EkWLVobcSnFaU9V15qNO</t>
  </si>
  <si>
    <t>SOobLHYlAX4xLnnjOkYJKNO</t>
  </si>
  <si>
    <t>5Q8qtTUrtZUZJbDoQpil4UNO</t>
  </si>
  <si>
    <t>6THDYVJPPST9DRn7dtMmp1NO</t>
  </si>
  <si>
    <t>5KcnCp64SmMY1HiTbbSUejNO</t>
  </si>
  <si>
    <t>4XcTV31Tz5kZHq8rvfD8JKNO</t>
  </si>
  <si>
    <t>3vVk1FXSa0dPVEfKM07KQ1NO</t>
  </si>
  <si>
    <t>1NKtiY2J6KyCS9PfDM77LSNO</t>
  </si>
  <si>
    <t>2bsGeVBFWitmkaKfJGxZEYNO</t>
  </si>
  <si>
    <t>Hdqz1AZCpy89wNndnTDJENO</t>
  </si>
  <si>
    <t>1aIbBbOw1n5ZnEf1zuCKUWNO</t>
  </si>
  <si>
    <t>6PLp6b5GI6uYQqqHV7KiRHNO</t>
  </si>
  <si>
    <t>7DHBfjjLjLOY3JRH1ZeWa9NO</t>
  </si>
  <si>
    <t>4HgyWY1w8RwqiwGBkjLLTINO</t>
  </si>
  <si>
    <t>4kmCwWlfqKg24IR8lrwxrqNO</t>
  </si>
  <si>
    <t>4j6zDpl6SnMFyOOSmENBheNO</t>
  </si>
  <si>
    <t>1Xa9YlVK8kbY0HL0tH4UZCNO</t>
  </si>
  <si>
    <t>3ybO3uF2FZBIzPfCw8LneGNO</t>
  </si>
  <si>
    <t>1yIcsOcXRlYvMFbYqbcWSINO</t>
  </si>
  <si>
    <t>3pjgotokxuIm4fcIKenCdyNO</t>
  </si>
  <si>
    <t>31oWl8DB8nbnMgGrrlEVWANO</t>
  </si>
  <si>
    <t>1i4VfTKjndxmhBUNzFTh1vNO</t>
  </si>
  <si>
    <t>1p8ME6GTtZGW4Ds41COZ4XNO</t>
  </si>
  <si>
    <t>5HmeC9EfoP1uukF8SCadK7NO</t>
  </si>
  <si>
    <t>3YPYSJZQXr1qb8TbB21AnmNO</t>
  </si>
  <si>
    <t>20RejMuorHUql0srmvTSvkNO</t>
  </si>
  <si>
    <t>4QdHdFEFKM5G5hhQXU3cgYNO</t>
  </si>
  <si>
    <t>3upzDFN90r4SmfeAXL3gvQNO</t>
  </si>
  <si>
    <t>iYL5oJR0HuadRzZKZ7JSuNO</t>
  </si>
  <si>
    <t>dr4WIeeyGjQYMeVJb0hjUNO</t>
  </si>
  <si>
    <t>5yjDvNuLRtvcp94spq92yqNO</t>
  </si>
  <si>
    <t>5jrG8q51j6reyQV6V0ISsLNO</t>
  </si>
  <si>
    <t>74KmULWrqfn3iOpKKTDujeNO</t>
  </si>
  <si>
    <t>7e6ZPpKrvmHj2yfqVOXncFNO</t>
  </si>
  <si>
    <t>2iGTwTjiqdPpbl2AfgQOLvNO</t>
  </si>
  <si>
    <t>25wPmkupmcJWKgBfnWOX1bNO</t>
  </si>
  <si>
    <t>1VFsWOn15DcSxCtF8TdOHrNO</t>
  </si>
  <si>
    <t>2xnl02oWw27DSqXXrDXVebNO</t>
  </si>
  <si>
    <t>5aCmseIWKVHBPvlvJkDt8UNO</t>
  </si>
  <si>
    <t>2ox7KATgg1rHddyghNOVcENO</t>
  </si>
  <si>
    <t>23YWEObCnZPUAud9D3HUX7NO</t>
  </si>
  <si>
    <t>4DqX2bf01qn8pACXAEmsHlNO</t>
  </si>
  <si>
    <t>35GivpeNKfuhswZ87FwqW9NO</t>
  </si>
  <si>
    <t>5GnlC7GKoc7pXAsHQ0Imc4NO</t>
  </si>
  <si>
    <t>47xZ8QOMseDCg2S24j96HwNO</t>
  </si>
  <si>
    <t>20YBlV9ESx54hpNn01xKv1NO</t>
  </si>
  <si>
    <t>5xyNejTuRBCrWN89BmARgANO</t>
  </si>
  <si>
    <t>5oY1O6YWPIS8K1k7rFiaUtNO</t>
  </si>
  <si>
    <t>3qNnst5GDedcVs8F4M6ZbqNO</t>
  </si>
  <si>
    <t>4LpdTaOdhzXBzQdnfTqs3MNO</t>
  </si>
  <si>
    <t>6HsZqjLzYopY9YOwTF0UJDNO</t>
  </si>
  <si>
    <t>2W6ptDr7IcksP24YpGNfmPNO</t>
  </si>
  <si>
    <t>34hTglf3VeodTar3hmCc1nNO</t>
  </si>
  <si>
    <t>47O1oyz1CZ0Rc6FIqYd4lFNO</t>
  </si>
  <si>
    <t>2ZWeFlBJ1gXx8L9qnsLpZbNO</t>
  </si>
  <si>
    <t>5x8odV8pDemBmaJg0KM065NO</t>
  </si>
  <si>
    <t>616zYTUodwv5eW5ONrUK3ONO</t>
  </si>
  <si>
    <t>1VbCaR7LOvrhDXUDihLio7NO</t>
  </si>
  <si>
    <t>1BnFlmGW0Ot9L6jH3exJeVNO</t>
  </si>
  <si>
    <t>2BwwxgDYtkDNY4YJJ6c99FNO</t>
  </si>
  <si>
    <t>2vYJygvVftgR2fZXfWoAXyNO</t>
  </si>
  <si>
    <t>2CyFTya4AkdPi5aebpO1YDNO</t>
  </si>
  <si>
    <t>6NTTw0A3AKlxyABvc2LeHFNO</t>
  </si>
  <si>
    <t>1e8JoNizg2ftiAjc0nroCeNO</t>
  </si>
  <si>
    <t>3voqbMuJhYB0zSdIj0nPToNO</t>
  </si>
  <si>
    <t>1Gmd3v6po0V454XQEGKJ0x</t>
  </si>
  <si>
    <t>1Gmd3v6po0V454XQEGKJ0xNO</t>
  </si>
  <si>
    <t>23SENaZEPlLGhYShc4rvqfNO</t>
  </si>
  <si>
    <t>187O4zZardriS284M5G4NU</t>
  </si>
  <si>
    <t>187O4zZardriS284M5G4NUNO</t>
  </si>
  <si>
    <t>5KuVrzzS9NSaxeObN8kdIW</t>
  </si>
  <si>
    <t>5KuVrzzS9NSaxeObN8kdIWNO</t>
  </si>
  <si>
    <t>32d27JK4ndCtdPt17Jn3TNO</t>
  </si>
  <si>
    <t>3ThIEHcgptXUZC1eU6PIiANO</t>
  </si>
  <si>
    <t>2k5jjbiPRhGSA4MK02DgLb</t>
  </si>
  <si>
    <t>2k5jjbiPRhGSA4MK02DgLbNO</t>
  </si>
  <si>
    <t>1PQLyFfvT8HcHlv1U36FDFNO</t>
  </si>
  <si>
    <t>2yao6QMFg6n8laqX5uBD5bNO</t>
  </si>
  <si>
    <t>Vg55W79RaIpPOifF6r6Sm</t>
  </si>
  <si>
    <t>Vg55W79RaIpPOifF6r6SmNO</t>
  </si>
  <si>
    <t>4AV3oOMK6CP2zKJQMc49MH</t>
  </si>
  <si>
    <t>4AV3oOMK6CP2zKJQMc49MHNO</t>
  </si>
  <si>
    <t>2dICe16UyjeiIXsewSiZ0FNO</t>
  </si>
  <si>
    <t>3gAGXjrsPzpUMfKpcXCTux</t>
  </si>
  <si>
    <t>3gAGXjrsPzpUMfKpcXCTuxNO</t>
  </si>
  <si>
    <t>D8h5R5hmMWHgYMJLGJ4bk</t>
  </si>
  <si>
    <t>D8h5R5hmMWHgYMJLGJ4bkNO</t>
  </si>
  <si>
    <t>PZK4Gn2DrhCyaDP5WzH4ZNO</t>
  </si>
  <si>
    <t>eHrBDPtfyKPEyydZkZ3chNO</t>
  </si>
  <si>
    <t>4Nc9nru2SzM0uTXBXgIOFvNO</t>
  </si>
  <si>
    <t>3IWq02HKOxoHgkSdZiyaSENO</t>
  </si>
  <si>
    <t>w2x9vMeTyRbMwGNvRhl2XNO</t>
  </si>
  <si>
    <t>1dAfqdz6vInn6LNy7Nw1x7NO</t>
  </si>
  <si>
    <t>pQXzulaRfGNtOnfNyOZNZ</t>
  </si>
  <si>
    <t>pQXzulaRfGNtOnfNyOZNZNO</t>
  </si>
  <si>
    <t>6IrNZKz3qOVDHkDwPYiiRPNO</t>
  </si>
  <si>
    <t>5ODovtVQDSD7fPzl4Bir3N</t>
  </si>
  <si>
    <t>5ODovtVQDSD7fPzl4Bir3NNO</t>
  </si>
  <si>
    <t>6QirbHytnI6w6uRl4pvaI7</t>
  </si>
  <si>
    <t>6QirbHytnI6w6uRl4pvaI7NO</t>
  </si>
  <si>
    <t>4BNWjTM011xlQ5Dyu0G8Hm</t>
  </si>
  <si>
    <t>4BNWjTM011xlQ5Dyu0G8HmNO</t>
  </si>
  <si>
    <t>3WtKBWvvbVLlUnBU7BG1B4</t>
  </si>
  <si>
    <t>3WtKBWvvbVLlUnBU7BG1B4NO</t>
  </si>
  <si>
    <t>79UF5xerhABjJzmZclEqY</t>
  </si>
  <si>
    <t>79UF5xerhABjJzmZclEqYNO</t>
  </si>
  <si>
    <t>1ITOtOwQKHLT912lvO65Dp</t>
  </si>
  <si>
    <t>1ITOtOwQKHLT912lvO65DpNO</t>
  </si>
  <si>
    <t>3cwmxAcUZlDgntgdWAj7Er</t>
  </si>
  <si>
    <t>3cwmxAcUZlDgntgdWAj7ErNO</t>
  </si>
  <si>
    <t>7EEjF5nssyiRwI6VVEgGKE</t>
  </si>
  <si>
    <t>7EEjF5nssyiRwI6VVEgGKENO</t>
  </si>
  <si>
    <t>5ctV3xkE8yYOYAfEJSHW8O</t>
  </si>
  <si>
    <t>5ctV3xkE8yYOYAfEJSHW8ONO</t>
  </si>
  <si>
    <t>5BK53G4FhG0E1ru4nxsN7r</t>
  </si>
  <si>
    <t>5BK53G4FhG0E1ru4nxsN7rNO</t>
  </si>
  <si>
    <t>5XJCXMn8c4SghFsNqOtXk0NO</t>
  </si>
  <si>
    <t>01QQHAb1ypFiW5dpdjkIV1</t>
  </si>
  <si>
    <t>01QQHAb1ypFiW5dpdjkIV1NO</t>
  </si>
  <si>
    <t>1EsMK2xdybEydmvlywKG5E</t>
  </si>
  <si>
    <t>1EsMK2xdybEydmvlywKG5ENO</t>
  </si>
  <si>
    <t>5EsAOueheImalBhyrTK5dU</t>
  </si>
  <si>
    <t>5EsAOueheImalBhyrTK5dUNO</t>
  </si>
  <si>
    <t>6DxiCywKovWAILAe2lL9S4</t>
  </si>
  <si>
    <t>6DxiCywKovWAILAe2lL9S4NO</t>
  </si>
  <si>
    <t>7xigWs3SBNjv13P5YPYWW9</t>
  </si>
  <si>
    <t>7xigWs3SBNjv13P5YPYWW9NO</t>
  </si>
  <si>
    <t>77DXzy07W9Nb58ARi1A1Ps</t>
  </si>
  <si>
    <t>77DXzy07W9Nb58ARi1A1PsNO</t>
  </si>
  <si>
    <t>7hBhAHdRmzzf4f9obH5anI</t>
  </si>
  <si>
    <t>7hBhAHdRmzzf4f9obH5anINO</t>
  </si>
  <si>
    <t>1orTlnGBXHGk90YKvuprOh</t>
  </si>
  <si>
    <t>1orTlnGBXHGk90YKvuprOhNO</t>
  </si>
  <si>
    <t>32OiJEyxND30XigkQSU5nBNO</t>
  </si>
  <si>
    <t>1IQQIZR6UQPx8pjaHF8jvE</t>
  </si>
  <si>
    <t>1IQQIZR6UQPx8pjaHF8jvENO</t>
  </si>
  <si>
    <t>35hUbEfrK3a0CnqunDGvPe</t>
  </si>
  <si>
    <t>35hUbEfrK3a0CnqunDGvPeNO</t>
  </si>
  <si>
    <t>4zmnFQBRWuMmDwFIs8cjoD</t>
  </si>
  <si>
    <t>4zmnFQBRWuMmDwFIs8cjoDNO</t>
  </si>
  <si>
    <t>1M98azJPuLqQxfiliIsYpa</t>
  </si>
  <si>
    <t>1M98azJPuLqQxfiliIsYpaNO</t>
  </si>
  <si>
    <t>1XmGS7Qihzki5XGusiw83S</t>
  </si>
  <si>
    <t>1XmGS7Qihzki5XGusiw83SNO</t>
  </si>
  <si>
    <t>53ZBDvkOCTGKZlFXflHqYL</t>
  </si>
  <si>
    <t>53ZBDvkOCTGKZlFXflHqYLNO</t>
  </si>
  <si>
    <t>1GLZlJsEeCukebd9EPhO6A</t>
  </si>
  <si>
    <t>1GLZlJsEeCukebd9EPhO6ANO</t>
  </si>
  <si>
    <t>4ASrcZec5wEAiWp9gwqMny</t>
  </si>
  <si>
    <t>4ASrcZec5wEAiWp9gwqMnyNO</t>
  </si>
  <si>
    <t>6cb14tSx2mpBOAnGEy1kRu</t>
  </si>
  <si>
    <t>6cb14tSx2mpBOAnGEy1kRuNO</t>
  </si>
  <si>
    <t>6lD7DOdzB6Rnug1N27mNCF</t>
  </si>
  <si>
    <t>6lD7DOdzB6Rnug1N27mNCFNO</t>
  </si>
  <si>
    <t>6ShIxJL429s11nG2oOVz4y</t>
  </si>
  <si>
    <t>6ShIxJL429s11nG2oOVz4yNO</t>
  </si>
  <si>
    <t>5hlR4vlVGYfqUJv7rvjk1wNO</t>
  </si>
  <si>
    <t>5wC3xeZKuUwgc5lZsqmKYZ</t>
  </si>
  <si>
    <t>5wC3xeZKuUwgc5lZsqmKYZNO</t>
  </si>
  <si>
    <t>5NaljyW2kBqTkgVJBZz1Px</t>
  </si>
  <si>
    <t>5NaljyW2kBqTkgVJBZz1PxNO</t>
  </si>
  <si>
    <t>1xeZMLPffFYhhlsn4JkGqu</t>
  </si>
  <si>
    <t>1xeZMLPffFYhhlsn4JkGquNO</t>
  </si>
  <si>
    <t>6SYtstXjTWIrwPyIObicZn</t>
  </si>
  <si>
    <t>6SYtstXjTWIrwPyIObicZnNO</t>
  </si>
  <si>
    <t>2EggdOFkS3XVEMXah0S2uO</t>
  </si>
  <si>
    <t>2EggdOFkS3XVEMXah0S2uONO</t>
  </si>
  <si>
    <t>5D8v1HRYfYjneVWAaulZqcNO</t>
  </si>
  <si>
    <t>3IpeWKFXrR9KzyZauOOo79</t>
  </si>
  <si>
    <t>3IpeWKFXrR9KzyZauOOo79NO</t>
  </si>
  <si>
    <t>pWdwGloUfLIR1hDp5g6PYNO</t>
  </si>
  <si>
    <t>16Av8HVNPoCgoz7JtjH8SxNO</t>
  </si>
  <si>
    <t>1JC40FtNqVbp8WoxTFygdeNO</t>
  </si>
  <si>
    <t>40PyDY0CYG5h5MVPvzMflHNO</t>
  </si>
  <si>
    <t>4bbZsKdejLZg2UJLgvoz1NO</t>
  </si>
  <si>
    <t>VkP5DgF21Iuf5VlcVB3XeNO</t>
  </si>
  <si>
    <t>21UCZJpXGQp5zB5PbJZMks</t>
  </si>
  <si>
    <t>21UCZJpXGQp5zB5PbJZMksNO</t>
  </si>
  <si>
    <t>4Vry1pZJeS581NlJpqFH1W</t>
  </si>
  <si>
    <t>4Vry1pZJeS581NlJpqFH1WNO</t>
  </si>
  <si>
    <t>5Iwlc0CDF2Su7SIzB5KfFW</t>
  </si>
  <si>
    <t>5Iwlc0CDF2Su7SIzB5KfFWNO</t>
  </si>
  <si>
    <t>aNAyz5Xr5oJNp9OCiWqnB</t>
  </si>
  <si>
    <t>aNAyz5Xr5oJNp9OCiWqnBNO</t>
  </si>
  <si>
    <t>6zufyFuTaaIpAJbhuzxY5X</t>
  </si>
  <si>
    <t>6zufyFuTaaIpAJbhuzxY5XNO</t>
  </si>
  <si>
    <t>4sSc6wB6nH34cXl1nkdZPg</t>
  </si>
  <si>
    <t>4sSc6wB6nH34cXl1nkdZPgNO</t>
  </si>
  <si>
    <t>1m22Ywmxm13yJsnQCwIcaI</t>
  </si>
  <si>
    <t>1m22Ywmxm13yJsnQCwIcaINO</t>
  </si>
  <si>
    <t>2lJrZnJuAEBXba9hs3OU95</t>
  </si>
  <si>
    <t>2lJrZnJuAEBXba9hs3OU95NO</t>
  </si>
  <si>
    <t>5dJDBgFnnWPbH5xhgL3pwFNO</t>
  </si>
  <si>
    <t>25pRa0uBdzqZqztmEyPJVt</t>
  </si>
  <si>
    <t>25pRa0uBdzqZqztmEyPJVtNO</t>
  </si>
  <si>
    <t>3dqCeJZWwnWI0C8lBuIEVINO</t>
  </si>
  <si>
    <t>7qz64CbiU3cLLwkoG1pkMe</t>
  </si>
  <si>
    <t>7qz64CbiU3cLLwkoG1pkMeNO</t>
  </si>
  <si>
    <t>50CYOI6vYsL62QoXDjrmfL</t>
  </si>
  <si>
    <t>50CYOI6vYsL62QoXDjrmfLNO</t>
  </si>
  <si>
    <t>WVj9UG7erYPJpyXf6d5yl</t>
  </si>
  <si>
    <t>WVj9UG7erYPJpyXf6d5ylNO</t>
  </si>
  <si>
    <t>3gqGN4bvCWjJIxsOS7AZfm</t>
  </si>
  <si>
    <t>3gqGN4bvCWjJIxsOS7AZfmNO</t>
  </si>
  <si>
    <t>esrWZFTaMJBfXsj1LIbbk</t>
  </si>
  <si>
    <t>esrWZFTaMJBfXsj1LIbbkNO</t>
  </si>
  <si>
    <t>3BJOMV2WQW2nmVUL5HUeVd</t>
  </si>
  <si>
    <t>3BJOMV2WQW2nmVUL5HUeVdNO</t>
  </si>
  <si>
    <t>3s9elovlA5Nt59VCLUtbxQ</t>
  </si>
  <si>
    <t>3s9elovlA5Nt59VCLUtbxQNO</t>
  </si>
  <si>
    <t>CcgfuJbzdZ6kWUEkitQdO</t>
  </si>
  <si>
    <t>CcgfuJbzdZ6kWUEkitQdONO</t>
  </si>
  <si>
    <t>2OCiodFuK1rlixpWaP9dzNO</t>
  </si>
  <si>
    <t>5fykOKaat54TiKeJ3HsdxiNO</t>
  </si>
  <si>
    <t>2O2RBDm2SCvPwdrmT1rH0GNO</t>
  </si>
  <si>
    <t>5mPXfcMYhxhtowbRri3IQeNO</t>
  </si>
  <si>
    <t>17A0TWTezVDi28Glayo9loNO</t>
  </si>
  <si>
    <t>1nmjX0eVRR8MGmNwWa2JRgNO</t>
  </si>
  <si>
    <t>5R8KVBcIttnu0XWYX32GfINO</t>
  </si>
  <si>
    <t>lexOcDEw5oGsJLmfei3XgNO</t>
  </si>
  <si>
    <t>6M6KyF8fu3NUioXvrS7CXU</t>
  </si>
  <si>
    <t>6M6KyF8fu3NUioXvrS7CXUNO</t>
  </si>
  <si>
    <t>4KiAS3Bj2bWvWudrKfQeV5NO</t>
  </si>
  <si>
    <t>7hOTPldse8gJRQ2v6uOO9xNO</t>
  </si>
  <si>
    <t>WWdX1Wkk01XzcMWRiIDbo</t>
  </si>
  <si>
    <t>WWdX1Wkk01XzcMWRiIDboNO</t>
  </si>
  <si>
    <t>230427_IFA_Smart_QMS_checklist_final_v6_0_Feb23_protected_it</t>
  </si>
  <si>
    <t>VERSIONE ITALIANA 6.0_AGO24 (In caso di dubbio, fare riferimento alla versione inglese.)
PUBBLICATA IL: 7 GENNAIO 2025
IN VIGORE DAL: 6 AGOSTO 2024
SOSTITUISCE LA VERSIONE 5.2 DAL: 1° GENNAIO 2024</t>
  </si>
  <si>
    <t>250107_IFA_Smart_QMS_checklist_final_v6_0_Aug24_protected_it</t>
  </si>
  <si>
    <t>7 gennaio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</si>
</sst>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Calibri"/>
      <family val="2"/>
      <scheme val="minor"/>
    </font>
    <font>
      <sz val="8"/>
      <name val="Calibri"/>
      <family val="2"/>
      <scheme val="minor"/>
    </font>
    <font>
      <sz val="11"/>
      <color theme="1"/>
      <name val="Calibri"/>
      <family val="2"/>
      <scheme val="minor"/>
    </font>
    <font>
      <sz val="70"/>
      <color rgb="FF00A513"/>
      <name val="Arial Black"/>
      <family val="2"/>
    </font>
    <font>
      <b/>
      <sz val="22"/>
      <color theme="1" tint="0.249977111117893"/>
      <name val="Arial"/>
      <family val="2"/>
    </font>
    <font>
      <b/>
      <sz val="14"/>
      <color theme="1" tint="0.249977111117893"/>
      <name val="Arial"/>
      <family val="2"/>
    </font>
    <font>
      <sz val="10"/>
      <color theme="1"/>
      <name val="Calibri"/>
      <family val="2"/>
      <scheme val="minor"/>
    </font>
    <font>
      <sz val="14"/>
      <color theme="1" tint="0.249977111117893"/>
      <name val="Arial"/>
      <family val="2"/>
    </font>
    <font>
      <b/>
      <u/>
      <sz val="11"/>
      <color indexed="8"/>
      <name val="Arial"/>
      <family val="2"/>
    </font>
    <font>
      <sz val="9"/>
      <color indexed="8"/>
      <name val="Arial"/>
      <family val="2"/>
    </font>
    <font>
      <sz val="8"/>
      <color theme="1"/>
      <name val="Arial"/>
      <family val="2"/>
    </font>
    <font>
      <b/>
      <sz val="8"/>
      <name val="Arial"/>
      <family val="2"/>
    </font>
    <font>
      <b/>
      <sz val="8"/>
      <color theme="1"/>
      <name val="Arial"/>
      <family val="2"/>
    </font>
    <font>
      <b/>
      <i/>
      <sz val="8"/>
      <name val="Arial"/>
      <family val="2"/>
    </font>
    <font>
      <sz val="10"/>
      <name val="Arial"/>
      <family val="2"/>
    </font>
    <font>
      <b/>
      <sz val="9"/>
      <name val="Arial"/>
      <family val="2"/>
    </font>
    <font>
      <sz val="9"/>
      <name val="Arial"/>
      <family val="2"/>
    </font>
    <font>
      <sz val="9"/>
      <name val="Century Gothic"/>
      <family val="2"/>
    </font>
    <font>
      <b/>
      <sz val="9"/>
      <name val="Century Gothic"/>
      <family val="2"/>
    </font>
    <font>
      <sz val="12"/>
      <color indexed="8"/>
      <name val="Calibri"/>
      <family val="2"/>
    </font>
    <font>
      <b/>
      <sz val="9"/>
      <color indexed="8"/>
      <name val="Arial"/>
      <family val="2"/>
    </font>
    <font>
      <sz val="9"/>
      <color indexed="8"/>
      <name val="Century Gothic"/>
      <family val="2"/>
    </font>
    <font>
      <sz val="12"/>
      <name val="宋体"/>
      <charset val="134"/>
    </font>
    <font>
      <i/>
      <sz val="9"/>
      <name val="Arial"/>
      <family val="2"/>
    </font>
    <font>
      <i/>
      <sz val="9"/>
      <name val="Century Gothic"/>
      <family val="2"/>
    </font>
    <font>
      <b/>
      <sz val="9"/>
      <color rgb="FF000000"/>
      <name val="Arial"/>
      <family val="2"/>
    </font>
    <font>
      <sz val="9"/>
      <color theme="1"/>
      <name val="Calibri"/>
      <family val="2"/>
      <scheme val="minor"/>
    </font>
    <font>
      <sz val="9"/>
      <color theme="1"/>
      <name val="Arial"/>
      <family val="2"/>
    </font>
    <font>
      <b/>
      <sz val="9"/>
      <color theme="1"/>
      <name val="Arial"/>
      <family val="2"/>
    </font>
    <font>
      <sz val="9"/>
      <color rgb="FFFF0000"/>
      <name val="Arial"/>
      <family val="2"/>
    </font>
    <font>
      <b/>
      <sz val="10"/>
      <name val="Arial"/>
      <family val="2"/>
    </font>
    <font>
      <b/>
      <sz val="11"/>
      <name val="Arial"/>
      <family val="2"/>
    </font>
    <font>
      <b/>
      <sz val="9"/>
      <color rgb="FFFF0000"/>
      <name val="Arial"/>
      <family val="2"/>
    </font>
    <font>
      <b/>
      <sz val="10"/>
      <color rgb="FFFF0000"/>
      <name val="Arial"/>
      <family val="2"/>
    </font>
    <font>
      <sz val="8"/>
      <name val="Arial"/>
      <family val="2"/>
    </font>
    <font>
      <sz val="8"/>
      <color rgb="FF0070C0"/>
      <name val="Arial"/>
      <family val="2"/>
    </font>
    <font>
      <sz val="9"/>
      <name val="Calibri"/>
      <family val="2"/>
      <scheme val="minor"/>
    </font>
    <font>
      <sz val="7.5"/>
      <color theme="1"/>
      <name val="Arial"/>
      <family val="2"/>
    </font>
  </fonts>
  <fills count="7">
    <fill>
      <patternFill patternType="none"/>
    </fill>
    <fill>
      <patternFill patternType="gray125"/>
    </fill>
    <fill>
      <patternFill patternType="solid">
        <fgColor theme="4" tint="0.79998168889431442"/>
        <bgColor theme="4" tint="0.79998168889431442"/>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26">
    <border>
      <left/>
      <right/>
      <top/>
      <bottom/>
      <diagonal/>
    </border>
    <border>
      <left/>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indexed="64"/>
      </left>
      <right style="thin">
        <color indexed="64"/>
      </right>
      <top/>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n">
        <color auto="1"/>
      </left>
      <right/>
      <top style="thin">
        <color auto="1"/>
      </top>
      <bottom style="thin">
        <color auto="1"/>
      </bottom>
      <diagonal/>
    </border>
    <border diagonalUp="1" diagonalDown="1">
      <left style="thin">
        <color auto="1"/>
      </left>
      <right style="thin">
        <color auto="1"/>
      </right>
      <top style="thin">
        <color auto="1"/>
      </top>
      <bottom style="thin">
        <color auto="1"/>
      </bottom>
      <diagonal style="thin">
        <color theme="1" tint="0.499984740745262"/>
      </diagonal>
    </border>
    <border>
      <left/>
      <right/>
      <top style="thin">
        <color auto="1"/>
      </top>
      <bottom style="thin">
        <color auto="1"/>
      </bottom>
      <diagonal/>
    </border>
    <border>
      <left/>
      <right/>
      <top style="thin">
        <color auto="1"/>
      </top>
      <bottom/>
      <diagonal/>
    </border>
    <border>
      <left style="thin">
        <color theme="0"/>
      </left>
      <right/>
      <top style="thin">
        <color theme="0"/>
      </top>
      <bottom style="thin">
        <color theme="0"/>
      </bottom>
      <diagonal/>
    </border>
    <border>
      <left style="thin">
        <color theme="1" tint="0.499984740745262"/>
      </left>
      <right style="thin">
        <color theme="1" tint="0.499984740745262"/>
      </right>
      <top style="thin">
        <color theme="1" tint="0.499984740745262"/>
      </top>
      <bottom style="thin">
        <color theme="1" tint="0.499984740745262"/>
      </bottom>
      <diagonal/>
    </border>
  </borders>
  <cellStyleXfs count="5">
    <xf numFmtId="0" fontId="0" fillId="0" borderId="0"/>
    <xf numFmtId="0" fontId="2" fillId="0" borderId="0"/>
    <xf numFmtId="0" fontId="14" fillId="0" borderId="0"/>
    <xf numFmtId="0" fontId="19" fillId="0" borderId="0"/>
    <xf numFmtId="0" fontId="22" fillId="0" borderId="0"/>
  </cellStyleXfs>
  <cellXfs count="161">
    <xf numFmtId="0" fontId="0" fillId="0" borderId="0" xfId="0"/>
    <xf numFmtId="0" fontId="2" fillId="0" borderId="0" xfId="1"/>
    <xf numFmtId="0" fontId="3" fillId="0" borderId="0" xfId="1" applyFont="1" applyAlignment="1">
      <alignment horizontal="center" vertical="top"/>
    </xf>
    <xf numFmtId="0" fontId="5" fillId="0" borderId="0" xfId="1" applyFont="1" applyAlignment="1">
      <alignment horizontal="left" wrapText="1"/>
    </xf>
    <xf numFmtId="0" fontId="6" fillId="0" borderId="0" xfId="1" applyFont="1" applyAlignment="1">
      <alignment horizontal="left"/>
    </xf>
    <xf numFmtId="0" fontId="7" fillId="0" borderId="0" xfId="1" applyFont="1" applyAlignment="1">
      <alignment horizontal="left" vertical="center" wrapText="1"/>
    </xf>
    <xf numFmtId="0" fontId="7" fillId="0" borderId="0" xfId="1" applyFont="1" applyAlignment="1">
      <alignment horizontal="center" vertical="center"/>
    </xf>
    <xf numFmtId="0" fontId="5" fillId="0" borderId="0" xfId="1" applyFont="1" applyAlignment="1">
      <alignment horizontal="center"/>
    </xf>
    <xf numFmtId="0" fontId="8" fillId="0" borderId="0" xfId="0" applyFont="1" applyAlignment="1">
      <alignment vertical="center"/>
    </xf>
    <xf numFmtId="0" fontId="9" fillId="0" borderId="0" xfId="0" applyFont="1" applyAlignment="1">
      <alignment horizontal="justify" vertical="center"/>
    </xf>
    <xf numFmtId="0" fontId="10" fillId="0" borderId="0" xfId="0" applyFont="1" applyAlignment="1">
      <alignment vertical="top" wrapText="1"/>
    </xf>
    <xf numFmtId="0" fontId="4" fillId="0" borderId="0" xfId="1" applyFont="1" applyAlignment="1">
      <alignment horizontal="left" wrapText="1"/>
    </xf>
    <xf numFmtId="0" fontId="12" fillId="0" borderId="3" xfId="0" applyFont="1" applyBorder="1" applyAlignment="1">
      <alignment vertical="top" wrapText="1"/>
    </xf>
    <xf numFmtId="0" fontId="12" fillId="0" borderId="4" xfId="0" applyFont="1" applyBorder="1" applyAlignment="1">
      <alignment vertical="top" wrapText="1"/>
    </xf>
    <xf numFmtId="0" fontId="12" fillId="0" borderId="0" xfId="0" applyFont="1" applyAlignment="1">
      <alignment vertical="top" wrapText="1"/>
    </xf>
    <xf numFmtId="0" fontId="15" fillId="0" borderId="0" xfId="2" applyFont="1" applyAlignment="1">
      <alignment vertical="center"/>
    </xf>
    <xf numFmtId="0" fontId="17" fillId="0" borderId="0" xfId="2" applyFont="1" applyAlignment="1">
      <alignment vertical="center"/>
    </xf>
    <xf numFmtId="0" fontId="15" fillId="0" borderId="0" xfId="2" applyFont="1" applyAlignment="1">
      <alignment vertical="center" wrapText="1"/>
    </xf>
    <xf numFmtId="0" fontId="20" fillId="0" borderId="0" xfId="3" applyFont="1" applyAlignment="1">
      <alignment vertical="center"/>
    </xf>
    <xf numFmtId="0" fontId="21" fillId="0" borderId="0" xfId="3" applyFont="1" applyAlignment="1">
      <alignment vertical="center"/>
    </xf>
    <xf numFmtId="0" fontId="0" fillId="2" borderId="1" xfId="0" applyFill="1" applyBorder="1"/>
    <xf numFmtId="0" fontId="10" fillId="0" borderId="2" xfId="0" applyFont="1" applyBorder="1" applyAlignment="1">
      <alignment vertical="top" wrapText="1"/>
    </xf>
    <xf numFmtId="0" fontId="10" fillId="0" borderId="5" xfId="0" applyFont="1" applyBorder="1" applyAlignment="1">
      <alignment horizontal="left" vertical="top" wrapText="1"/>
    </xf>
    <xf numFmtId="0" fontId="10" fillId="0" borderId="2" xfId="0" applyFont="1" applyBorder="1" applyAlignment="1">
      <alignment horizontal="left" vertical="top" wrapText="1"/>
    </xf>
    <xf numFmtId="0" fontId="11" fillId="3" borderId="2" xfId="0" applyFont="1" applyFill="1" applyBorder="1" applyAlignment="1">
      <alignment vertical="center" wrapText="1"/>
    </xf>
    <xf numFmtId="0" fontId="10" fillId="0" borderId="6" xfId="0" applyFont="1" applyBorder="1" applyAlignment="1">
      <alignment horizontal="left" vertical="top" wrapText="1"/>
    </xf>
    <xf numFmtId="0" fontId="0" fillId="2" borderId="7" xfId="0" applyFill="1" applyBorder="1"/>
    <xf numFmtId="0" fontId="0" fillId="0" borderId="0" xfId="0" applyAlignment="1">
      <alignment wrapText="1"/>
    </xf>
    <xf numFmtId="0" fontId="0" fillId="2" borderId="8" xfId="0" applyFill="1" applyBorder="1"/>
    <xf numFmtId="0" fontId="10" fillId="0" borderId="9" xfId="0" applyFont="1" applyBorder="1" applyAlignment="1">
      <alignment horizontal="left" vertical="top" wrapText="1"/>
    </xf>
    <xf numFmtId="0" fontId="10" fillId="0" borderId="6" xfId="0" applyFont="1" applyBorder="1" applyAlignment="1">
      <alignment vertical="top" wrapText="1"/>
    </xf>
    <xf numFmtId="0" fontId="10" fillId="0" borderId="10" xfId="0" applyFont="1" applyBorder="1" applyAlignment="1">
      <alignment horizontal="left" vertical="top" wrapText="1"/>
    </xf>
    <xf numFmtId="0" fontId="16" fillId="0" borderId="0" xfId="4" applyFont="1" applyAlignment="1">
      <alignment vertical="top" wrapText="1"/>
    </xf>
    <xf numFmtId="0" fontId="17" fillId="0" borderId="0" xfId="4" applyFont="1" applyAlignment="1">
      <alignment vertical="top" wrapText="1"/>
    </xf>
    <xf numFmtId="0" fontId="15" fillId="5" borderId="0" xfId="4" applyFont="1" applyFill="1" applyAlignment="1">
      <alignment vertical="top" wrapText="1"/>
    </xf>
    <xf numFmtId="0" fontId="16" fillId="4" borderId="13" xfId="4" applyFont="1" applyFill="1" applyBorder="1" applyAlignment="1" applyProtection="1">
      <alignment vertical="top" wrapText="1"/>
      <protection locked="0"/>
    </xf>
    <xf numFmtId="0" fontId="16" fillId="0" borderId="0" xfId="4" applyFont="1" applyAlignment="1" applyProtection="1">
      <alignment vertical="top" wrapText="1"/>
      <protection locked="0"/>
    </xf>
    <xf numFmtId="0" fontId="16" fillId="4" borderId="14" xfId="4" applyFont="1" applyFill="1" applyBorder="1" applyAlignment="1" applyProtection="1">
      <alignment vertical="top" wrapText="1"/>
      <protection locked="0"/>
    </xf>
    <xf numFmtId="0" fontId="23" fillId="0" borderId="0" xfId="4" applyFont="1" applyAlignment="1">
      <alignment vertical="top" wrapText="1"/>
    </xf>
    <xf numFmtId="0" fontId="24" fillId="0" borderId="0" xfId="4" applyFont="1" applyAlignment="1">
      <alignment vertical="top" wrapText="1"/>
    </xf>
    <xf numFmtId="0" fontId="16" fillId="0" borderId="0" xfId="4" applyFont="1" applyAlignment="1">
      <alignment vertical="center" wrapText="1"/>
    </xf>
    <xf numFmtId="0" fontId="26" fillId="0" borderId="0" xfId="0" applyFont="1"/>
    <xf numFmtId="0" fontId="18" fillId="0" borderId="0" xfId="4" applyFont="1" applyAlignment="1">
      <alignment vertical="top" wrapText="1"/>
    </xf>
    <xf numFmtId="0" fontId="10" fillId="0" borderId="2" xfId="0" applyFont="1" applyBorder="1" applyAlignment="1" applyProtection="1">
      <alignment horizontal="left" vertical="top" wrapText="1"/>
      <protection locked="0"/>
    </xf>
    <xf numFmtId="0" fontId="10" fillId="0" borderId="0" xfId="0" applyFont="1" applyAlignment="1" applyProtection="1">
      <alignment vertical="top" wrapText="1"/>
      <protection locked="0"/>
    </xf>
    <xf numFmtId="0" fontId="28" fillId="0" borderId="2" xfId="0" applyFont="1" applyBorder="1" applyAlignment="1">
      <alignment vertical="center" wrapText="1"/>
    </xf>
    <xf numFmtId="0" fontId="27" fillId="0" borderId="2" xfId="0" applyFont="1" applyBorder="1" applyAlignment="1">
      <alignment vertical="center" wrapText="1"/>
    </xf>
    <xf numFmtId="0" fontId="16" fillId="0" borderId="0" xfId="4" applyFont="1" applyAlignment="1">
      <alignment horizontal="left" vertical="top" wrapText="1"/>
    </xf>
    <xf numFmtId="0" fontId="16" fillId="0" borderId="0" xfId="4" applyFont="1" applyAlignment="1">
      <alignment horizontal="center" vertical="center" wrapText="1"/>
    </xf>
    <xf numFmtId="0" fontId="16" fillId="0" borderId="0" xfId="4" applyFont="1" applyAlignment="1">
      <alignment horizontal="left" vertical="top"/>
    </xf>
    <xf numFmtId="0" fontId="16" fillId="0" borderId="0" xfId="4" applyFont="1" applyAlignment="1">
      <alignment horizontal="center" vertical="top"/>
    </xf>
    <xf numFmtId="0" fontId="16" fillId="6" borderId="0" xfId="4" applyFont="1" applyFill="1" applyAlignment="1">
      <alignment horizontal="center" vertical="center" wrapText="1"/>
    </xf>
    <xf numFmtId="0" fontId="16" fillId="6" borderId="0" xfId="4" applyFont="1" applyFill="1" applyAlignment="1">
      <alignment horizontal="left" vertical="top" wrapText="1"/>
    </xf>
    <xf numFmtId="0" fontId="16" fillId="6" borderId="0" xfId="4" applyFont="1" applyFill="1"/>
    <xf numFmtId="0" fontId="16" fillId="6" borderId="2" xfId="4" applyFont="1" applyFill="1" applyBorder="1"/>
    <xf numFmtId="0" fontId="16" fillId="0" borderId="0" xfId="4" applyFont="1"/>
    <xf numFmtId="0" fontId="16" fillId="0" borderId="0" xfId="4" applyFont="1" applyAlignment="1" applyProtection="1">
      <alignment horizontal="left" vertical="top"/>
      <protection locked="0"/>
    </xf>
    <xf numFmtId="0" fontId="16" fillId="0" borderId="0" xfId="4" applyFont="1" applyProtection="1">
      <protection locked="0"/>
    </xf>
    <xf numFmtId="0" fontId="16" fillId="0" borderId="0" xfId="4" applyFont="1" applyAlignment="1" applyProtection="1">
      <alignment vertical="top"/>
      <protection locked="0"/>
    </xf>
    <xf numFmtId="0" fontId="27" fillId="0" borderId="16" xfId="0" applyFont="1" applyBorder="1" applyAlignment="1">
      <alignment vertical="center" wrapText="1"/>
    </xf>
    <xf numFmtId="0" fontId="12" fillId="0" borderId="2" xfId="0" applyFont="1" applyBorder="1" applyAlignment="1">
      <alignment vertical="top" wrapText="1"/>
    </xf>
    <xf numFmtId="0" fontId="16" fillId="0" borderId="0" xfId="0" applyFont="1" applyAlignment="1">
      <alignment horizontal="center" vertical="center" wrapText="1"/>
    </xf>
    <xf numFmtId="0" fontId="16" fillId="0" borderId="0" xfId="0" applyFont="1"/>
    <xf numFmtId="0" fontId="16" fillId="0" borderId="0" xfId="0" applyFont="1" applyAlignment="1">
      <alignment horizontal="left" vertical="top"/>
    </xf>
    <xf numFmtId="0" fontId="29" fillId="0" borderId="0" xfId="0" applyFont="1" applyAlignment="1">
      <alignment horizontal="left" vertical="top" wrapText="1"/>
    </xf>
    <xf numFmtId="0" fontId="29" fillId="0" borderId="0" xfId="0" applyFont="1" applyAlignment="1">
      <alignment wrapText="1"/>
    </xf>
    <xf numFmtId="0" fontId="11" fillId="3" borderId="2" xfId="4" applyFont="1" applyFill="1" applyBorder="1" applyAlignment="1">
      <alignment horizontal="left" vertical="center" wrapText="1"/>
    </xf>
    <xf numFmtId="0" fontId="11" fillId="3" borderId="2" xfId="4" applyFont="1" applyFill="1" applyBorder="1" applyAlignment="1">
      <alignment horizontal="center" vertical="center" wrapText="1"/>
    </xf>
    <xf numFmtId="0" fontId="11" fillId="3" borderId="2" xfId="4" applyFont="1" applyFill="1" applyBorder="1" applyAlignment="1">
      <alignment horizontal="center" vertical="center"/>
    </xf>
    <xf numFmtId="0" fontId="11" fillId="0" borderId="2" xfId="4" applyFont="1" applyBorder="1" applyAlignment="1">
      <alignment horizontal="left" vertical="center"/>
    </xf>
    <xf numFmtId="0" fontId="34" fillId="0" borderId="2" xfId="4" applyFont="1" applyBorder="1" applyAlignment="1">
      <alignment vertical="center" wrapText="1"/>
    </xf>
    <xf numFmtId="0" fontId="34" fillId="0" borderId="2" xfId="4" applyFont="1" applyBorder="1" applyAlignment="1" applyProtection="1">
      <alignment vertical="top"/>
      <protection locked="0"/>
    </xf>
    <xf numFmtId="0" fontId="34" fillId="0" borderId="2" xfId="4" applyFont="1" applyBorder="1" applyProtection="1">
      <protection locked="0"/>
    </xf>
    <xf numFmtId="0" fontId="34" fillId="0" borderId="2" xfId="4" applyFont="1" applyBorder="1" applyAlignment="1">
      <alignment horizontal="left" vertical="top"/>
    </xf>
    <xf numFmtId="0" fontId="34" fillId="0" borderId="2" xfId="4" applyFont="1" applyBorder="1" applyAlignment="1">
      <alignment vertical="top" wrapText="1"/>
    </xf>
    <xf numFmtId="0" fontId="34" fillId="0" borderId="2" xfId="4" applyFont="1" applyBorder="1" applyAlignment="1">
      <alignment horizontal="center" vertical="top" wrapText="1"/>
    </xf>
    <xf numFmtId="0" fontId="34" fillId="0" borderId="21" xfId="4" applyFont="1" applyBorder="1" applyAlignment="1">
      <alignment horizontal="center" vertical="center"/>
    </xf>
    <xf numFmtId="0" fontId="11" fillId="0" borderId="2" xfId="4" applyFont="1" applyBorder="1" applyAlignment="1">
      <alignment horizontal="center" vertical="center" wrapText="1"/>
    </xf>
    <xf numFmtId="0" fontId="34" fillId="0" borderId="2" xfId="4" applyFont="1" applyBorder="1" applyAlignment="1">
      <alignment vertical="top"/>
    </xf>
    <xf numFmtId="0" fontId="34" fillId="0" borderId="2" xfId="4" applyFont="1" applyBorder="1" applyAlignment="1" applyProtection="1">
      <alignment vertical="top" wrapText="1"/>
      <protection locked="0"/>
    </xf>
    <xf numFmtId="0" fontId="34" fillId="0" borderId="2" xfId="4" applyFont="1" applyBorder="1" applyAlignment="1">
      <alignment horizontal="left" vertical="top" wrapText="1"/>
    </xf>
    <xf numFmtId="0" fontId="11" fillId="0" borderId="2" xfId="4" applyFont="1" applyBorder="1" applyAlignment="1">
      <alignment horizontal="left" vertical="top"/>
    </xf>
    <xf numFmtId="0" fontId="34" fillId="0" borderId="2" xfId="4" applyFont="1" applyBorder="1" applyAlignment="1">
      <alignment horizontal="center" vertical="center" wrapText="1"/>
    </xf>
    <xf numFmtId="0" fontId="10" fillId="0" borderId="2" xfId="4" applyFont="1" applyBorder="1" applyAlignment="1">
      <alignment vertical="top"/>
    </xf>
    <xf numFmtId="0" fontId="10" fillId="0" borderId="2" xfId="4" applyFont="1" applyBorder="1" applyAlignment="1">
      <alignment vertical="top" wrapText="1"/>
    </xf>
    <xf numFmtId="0" fontId="10" fillId="0" borderId="2" xfId="4" applyFont="1" applyBorder="1" applyAlignment="1">
      <alignment horizontal="center" vertical="top" wrapText="1"/>
    </xf>
    <xf numFmtId="0" fontId="16" fillId="0" borderId="0" xfId="0" applyFont="1" applyAlignment="1">
      <alignment wrapText="1"/>
    </xf>
    <xf numFmtId="0" fontId="30" fillId="0" borderId="0" xfId="4" applyFont="1" applyAlignment="1">
      <alignment horizontal="left" vertical="center" wrapText="1"/>
    </xf>
    <xf numFmtId="0" fontId="15" fillId="0" borderId="0" xfId="4" applyFont="1" applyAlignment="1">
      <alignment horizontal="left" wrapText="1"/>
    </xf>
    <xf numFmtId="0" fontId="16" fillId="0" borderId="0" xfId="4" applyFont="1" applyAlignment="1">
      <alignment wrapText="1"/>
    </xf>
    <xf numFmtId="0" fontId="16" fillId="0" borderId="0" xfId="4" applyFont="1" applyAlignment="1">
      <alignment horizontal="left" wrapText="1"/>
    </xf>
    <xf numFmtId="0" fontId="14" fillId="0" borderId="0" xfId="4" applyFont="1" applyAlignment="1">
      <alignment horizontal="left" vertical="top" wrapText="1"/>
    </xf>
    <xf numFmtId="0" fontId="15" fillId="0" borderId="0" xfId="4" applyFont="1" applyAlignment="1">
      <alignment horizontal="left" vertical="top" wrapText="1"/>
    </xf>
    <xf numFmtId="0" fontId="16" fillId="0" borderId="2" xfId="4" applyFont="1" applyBorder="1" applyAlignment="1">
      <alignment horizontal="center" vertical="center" wrapText="1"/>
    </xf>
    <xf numFmtId="0" fontId="15" fillId="0" borderId="2" xfId="4" applyFont="1" applyBorder="1" applyAlignment="1">
      <alignment horizontal="center" vertical="center" wrapText="1"/>
    </xf>
    <xf numFmtId="0" fontId="16" fillId="0" borderId="2" xfId="4" applyFont="1" applyBorder="1" applyAlignment="1">
      <alignment horizontal="center" vertical="top" wrapText="1"/>
    </xf>
    <xf numFmtId="0" fontId="16" fillId="0" borderId="2" xfId="4" applyFont="1" applyBorder="1" applyAlignment="1">
      <alignment horizontal="left" vertical="top" wrapText="1"/>
    </xf>
    <xf numFmtId="0" fontId="27" fillId="0" borderId="6" xfId="0" applyFont="1" applyBorder="1" applyAlignment="1">
      <alignment vertical="center" wrapText="1"/>
    </xf>
    <xf numFmtId="0" fontId="27" fillId="0" borderId="4" xfId="0" applyFont="1" applyBorder="1" applyAlignment="1">
      <alignment vertical="center" wrapText="1"/>
    </xf>
    <xf numFmtId="0" fontId="16" fillId="0" borderId="0" xfId="0" applyFont="1" applyAlignment="1">
      <alignment horizontal="left" wrapText="1"/>
    </xf>
    <xf numFmtId="0" fontId="36" fillId="0" borderId="0" xfId="0" applyFont="1"/>
    <xf numFmtId="0" fontId="30" fillId="0" borderId="0" xfId="0" applyFont="1" applyAlignment="1">
      <alignment horizontal="left" vertical="center" wrapText="1"/>
    </xf>
    <xf numFmtId="0" fontId="15" fillId="0" borderId="0" xfId="4" applyFont="1" applyAlignment="1">
      <alignment horizontal="left" vertical="top"/>
    </xf>
    <xf numFmtId="0" fontId="15" fillId="0" borderId="0" xfId="4" applyFont="1" applyAlignment="1">
      <alignment horizontal="center" vertical="top"/>
    </xf>
    <xf numFmtId="0" fontId="37" fillId="0" borderId="2" xfId="0" applyFont="1" applyBorder="1" applyAlignment="1">
      <alignment horizontal="left" vertical="top" wrapText="1"/>
    </xf>
    <xf numFmtId="0" fontId="15" fillId="0" borderId="0" xfId="0" applyFont="1" applyAlignment="1">
      <alignment horizontal="left" vertical="top" wrapText="1"/>
    </xf>
    <xf numFmtId="0" fontId="16" fillId="0" borderId="0" xfId="0" applyFont="1" applyAlignment="1">
      <alignment horizontal="left" vertical="top" wrapText="1"/>
    </xf>
    <xf numFmtId="0" fontId="32" fillId="0" borderId="0" xfId="0" applyFont="1" applyAlignment="1">
      <alignment horizontal="left" vertical="center" wrapText="1"/>
    </xf>
    <xf numFmtId="0" fontId="33" fillId="0" borderId="0" xfId="0" applyFont="1" applyAlignment="1">
      <alignment horizontal="left" vertical="center" wrapText="1"/>
    </xf>
    <xf numFmtId="0" fontId="20" fillId="0" borderId="0" xfId="3" applyFont="1" applyAlignment="1">
      <alignment horizontal="left" vertical="top"/>
    </xf>
    <xf numFmtId="0" fontId="9" fillId="0" borderId="0" xfId="3" applyFont="1" applyAlignment="1">
      <alignment horizontal="left" vertical="top" wrapText="1"/>
    </xf>
    <xf numFmtId="0" fontId="20" fillId="3" borderId="25" xfId="3" applyFont="1" applyFill="1" applyBorder="1" applyAlignment="1">
      <alignment horizontal="left" vertical="center"/>
    </xf>
    <xf numFmtId="0" fontId="9" fillId="0" borderId="25" xfId="3" applyFont="1" applyBorder="1" applyAlignment="1">
      <alignment horizontal="left" vertical="top" wrapText="1"/>
    </xf>
    <xf numFmtId="49" fontId="9" fillId="0" borderId="25" xfId="3" applyNumberFormat="1" applyFont="1" applyBorder="1" applyAlignment="1">
      <alignment horizontal="left" vertical="top" wrapText="1"/>
    </xf>
    <xf numFmtId="0" fontId="9" fillId="0" borderId="0" xfId="3" applyFont="1" applyAlignment="1">
      <alignment vertical="top"/>
    </xf>
    <xf numFmtId="0" fontId="9" fillId="0" borderId="0" xfId="3" applyFont="1" applyAlignment="1">
      <alignment vertical="top" wrapText="1"/>
    </xf>
    <xf numFmtId="0" fontId="9" fillId="0" borderId="0" xfId="3" applyFont="1" applyAlignment="1">
      <alignment horizontal="left" vertical="top"/>
    </xf>
    <xf numFmtId="0" fontId="10" fillId="0" borderId="20" xfId="0" applyFont="1" applyBorder="1" applyAlignment="1" applyProtection="1">
      <alignment horizontal="left" vertical="top" wrapText="1"/>
      <protection locked="0"/>
    </xf>
    <xf numFmtId="0" fontId="12" fillId="0" borderId="2" xfId="0" applyFont="1" applyBorder="1" applyAlignment="1">
      <alignment horizontal="left" vertical="top" wrapText="1"/>
    </xf>
    <xf numFmtId="0" fontId="12" fillId="0" borderId="20" xfId="0" applyFont="1" applyBorder="1" applyAlignment="1">
      <alignment vertical="top" wrapText="1"/>
    </xf>
    <xf numFmtId="0" fontId="10" fillId="0" borderId="20" xfId="0" applyFont="1" applyBorder="1" applyAlignment="1">
      <alignment vertical="top" wrapText="1"/>
    </xf>
    <xf numFmtId="0" fontId="0" fillId="0" borderId="0" xfId="0" applyAlignment="1">
      <alignment horizontal="center"/>
    </xf>
    <xf numFmtId="0" fontId="16" fillId="0" borderId="0" xfId="0" applyFont="1" applyAlignment="1">
      <alignment vertical="top" wrapText="1"/>
    </xf>
    <xf numFmtId="0" fontId="16" fillId="0" borderId="0" xfId="0" applyFont="1" applyAlignment="1">
      <alignment horizontal="left" vertical="top" wrapText="1"/>
    </xf>
    <xf numFmtId="0" fontId="27" fillId="0" borderId="16" xfId="0" applyFont="1" applyBorder="1" applyAlignment="1">
      <alignment vertical="center" wrapText="1"/>
    </xf>
    <xf numFmtId="0" fontId="27" fillId="0" borderId="4" xfId="0" applyFont="1" applyBorder="1" applyAlignment="1">
      <alignment vertical="center" wrapText="1"/>
    </xf>
    <xf numFmtId="0" fontId="25" fillId="0" borderId="0" xfId="0" applyFont="1" applyAlignment="1">
      <alignment vertical="top" wrapText="1"/>
    </xf>
    <xf numFmtId="0" fontId="27" fillId="0" borderId="0" xfId="0" applyFont="1" applyAlignment="1">
      <alignment vertical="top" wrapText="1"/>
    </xf>
    <xf numFmtId="0" fontId="27" fillId="0" borderId="6" xfId="0" applyFont="1" applyBorder="1" applyAlignment="1">
      <alignment vertical="center" wrapText="1"/>
    </xf>
    <xf numFmtId="0" fontId="15" fillId="0" borderId="0" xfId="4" applyFont="1" applyAlignment="1">
      <alignment horizontal="left" vertical="top" wrapText="1"/>
    </xf>
    <xf numFmtId="0" fontId="16" fillId="0" borderId="0" xfId="4" applyFont="1" applyAlignment="1">
      <alignment horizontal="left" vertical="top" wrapText="1"/>
    </xf>
    <xf numFmtId="0" fontId="15" fillId="0" borderId="2" xfId="4" applyFont="1" applyBorder="1" applyAlignment="1">
      <alignment horizontal="left" vertical="center" wrapText="1"/>
    </xf>
    <xf numFmtId="0" fontId="16" fillId="0" borderId="2" xfId="4" applyFont="1" applyBorder="1" applyAlignment="1">
      <alignment horizontal="center" vertical="center" wrapText="1"/>
    </xf>
    <xf numFmtId="0" fontId="15" fillId="0" borderId="0" xfId="4" applyFont="1" applyAlignment="1">
      <alignment horizontal="left" vertical="center" wrapText="1"/>
    </xf>
    <xf numFmtId="0" fontId="16" fillId="0" borderId="20" xfId="4" applyFont="1" applyBorder="1" applyAlignment="1">
      <alignment horizontal="center" vertical="center" wrapText="1"/>
    </xf>
    <xf numFmtId="0" fontId="16" fillId="0" borderId="22" xfId="4" applyFont="1" applyBorder="1" applyAlignment="1">
      <alignment horizontal="center" vertical="center" wrapText="1"/>
    </xf>
    <xf numFmtId="0" fontId="16" fillId="0" borderId="5" xfId="4" applyFont="1" applyBorder="1" applyAlignment="1">
      <alignment horizontal="center" vertical="center" wrapText="1"/>
    </xf>
    <xf numFmtId="0" fontId="16" fillId="0" borderId="23" xfId="4" applyFont="1" applyBorder="1" applyAlignment="1">
      <alignment horizontal="left" vertical="top" wrapText="1"/>
    </xf>
    <xf numFmtId="0" fontId="15" fillId="0" borderId="6" xfId="4" applyFont="1" applyBorder="1" applyAlignment="1">
      <alignment horizontal="left" vertical="center" wrapText="1"/>
    </xf>
    <xf numFmtId="0" fontId="15" fillId="0" borderId="4" xfId="4" applyFont="1" applyBorder="1" applyAlignment="1">
      <alignment horizontal="left" vertical="center" wrapText="1"/>
    </xf>
    <xf numFmtId="0" fontId="16" fillId="4" borderId="15" xfId="4" applyFont="1" applyFill="1" applyBorder="1" applyAlignment="1" applyProtection="1">
      <alignment horizontal="left" vertical="top" wrapText="1"/>
      <protection locked="0"/>
    </xf>
    <xf numFmtId="0" fontId="16" fillId="4" borderId="14" xfId="4" applyFont="1" applyFill="1" applyBorder="1" applyAlignment="1" applyProtection="1">
      <alignment horizontal="left" vertical="top" wrapText="1"/>
      <protection locked="0"/>
    </xf>
    <xf numFmtId="0" fontId="15" fillId="5" borderId="0" xfId="4" applyFont="1" applyFill="1" applyAlignment="1">
      <alignment vertical="top" wrapText="1"/>
    </xf>
    <xf numFmtId="0" fontId="16" fillId="4" borderId="24" xfId="4" applyFont="1" applyFill="1" applyBorder="1" applyAlignment="1" applyProtection="1">
      <alignment horizontal="left" vertical="top" wrapText="1"/>
      <protection locked="0"/>
    </xf>
    <xf numFmtId="0" fontId="16" fillId="4" borderId="12" xfId="4" applyFont="1" applyFill="1" applyBorder="1" applyAlignment="1" applyProtection="1">
      <alignment horizontal="left" vertical="top" wrapText="1"/>
      <protection locked="0"/>
    </xf>
    <xf numFmtId="0" fontId="16" fillId="4" borderId="11" xfId="4" applyFont="1" applyFill="1" applyBorder="1" applyAlignment="1" applyProtection="1">
      <alignment horizontal="left" vertical="top" wrapText="1"/>
      <protection locked="0"/>
    </xf>
    <xf numFmtId="0" fontId="16" fillId="0" borderId="0" xfId="4" applyFont="1" applyAlignment="1">
      <alignment vertical="center" wrapText="1"/>
    </xf>
    <xf numFmtId="0" fontId="15" fillId="4" borderId="17" xfId="2" applyFont="1" applyFill="1" applyBorder="1" applyAlignment="1" applyProtection="1">
      <alignment horizontal="left" vertical="center"/>
      <protection locked="0"/>
    </xf>
    <xf numFmtId="0" fontId="15" fillId="4" borderId="18" xfId="2" applyFont="1" applyFill="1" applyBorder="1" applyAlignment="1" applyProtection="1">
      <alignment horizontal="left" vertical="center"/>
      <protection locked="0"/>
    </xf>
    <xf numFmtId="0" fontId="15" fillId="4" borderId="19" xfId="2" applyFont="1" applyFill="1" applyBorder="1" applyAlignment="1" applyProtection="1">
      <alignment horizontal="left" vertical="center"/>
      <protection locked="0"/>
    </xf>
    <xf numFmtId="0" fontId="15" fillId="0" borderId="0" xfId="4" applyFont="1" applyAlignment="1">
      <alignment horizontal="left" vertical="top"/>
    </xf>
    <xf numFmtId="0" fontId="15" fillId="0" borderId="0" xfId="4" applyFont="1" applyAlignment="1">
      <alignment horizontal="center" vertical="top"/>
    </xf>
    <xf numFmtId="0" fontId="11" fillId="0" borderId="20" xfId="4" applyFont="1" applyBorder="1" applyAlignment="1">
      <alignment vertical="center" wrapText="1"/>
    </xf>
    <xf numFmtId="0" fontId="11" fillId="0" borderId="5" xfId="4" applyFont="1" applyBorder="1" applyAlignment="1">
      <alignment vertical="center" wrapText="1"/>
    </xf>
    <xf numFmtId="0" fontId="31" fillId="0" borderId="0" xfId="4" applyFont="1" applyAlignment="1">
      <alignment horizontal="left" vertical="center"/>
    </xf>
    <xf numFmtId="0" fontId="16" fillId="0" borderId="0" xfId="4" applyFont="1" applyAlignment="1">
      <alignment horizontal="left" vertical="center"/>
    </xf>
    <xf numFmtId="0" fontId="16" fillId="0" borderId="0" xfId="4" applyFont="1" applyAlignment="1">
      <alignment horizontal="center" vertical="center"/>
    </xf>
    <xf numFmtId="0" fontId="11" fillId="0" borderId="20" xfId="4" applyFont="1" applyBorder="1" applyAlignment="1">
      <alignment horizontal="left" vertical="center" wrapText="1"/>
    </xf>
    <xf numFmtId="0" fontId="11" fillId="0" borderId="5" xfId="4" applyFont="1" applyBorder="1" applyAlignment="1">
      <alignment horizontal="left" vertical="center" wrapText="1"/>
    </xf>
    <xf numFmtId="0" fontId="9" fillId="0" borderId="0" xfId="3" applyFont="1" applyAlignment="1">
      <alignment horizontal="left" vertical="center" wrapText="1"/>
    </xf>
    <xf numFmtId="0" fontId="9" fillId="0" borderId="0" xfId="3" applyFont="1" applyAlignment="1">
      <alignment horizontal="left" vertical="top" wrapText="1"/>
    </xf>
  </cellXfs>
  <cellStyles count="5">
    <cellStyle name="Normal" xfId="0" builtinId="0"/>
    <cellStyle name="Normal 2" xfId="2" xr:uid="{C3485E64-CE88-4B96-8208-978A74BE3F32}"/>
    <cellStyle name="Normal 3" xfId="3" xr:uid="{DAD9406A-68A2-4AA3-8572-2ABF27A4963C}"/>
    <cellStyle name="Normal 4" xfId="4" xr:uid="{D6F65B9C-1F57-43A9-91D2-D99F97D040C2}"/>
    <cellStyle name="Standard 2" xfId="1" xr:uid="{B87F995B-24D7-4906-BEFF-E6FBCBD3545A}"/>
  </cellStyles>
  <dxfs count="117">
    <dxf>
      <font>
        <b val="0"/>
        <i/>
      </font>
    </dxf>
    <dxf>
      <font>
        <strike val="0"/>
      </font>
      <fill>
        <patternFill>
          <bgColor theme="0" tint="-0.14996795556505021"/>
        </patternFill>
      </fill>
    </dxf>
    <dxf>
      <font>
        <b/>
        <i val="0"/>
      </font>
    </dxf>
    <dxf>
      <font>
        <b val="0"/>
        <i/>
      </font>
    </dxf>
    <dxf>
      <font>
        <strike val="0"/>
      </font>
      <fill>
        <patternFill>
          <bgColor theme="0" tint="-0.14996795556505021"/>
        </patternFill>
      </fill>
    </dxf>
    <dxf>
      <font>
        <b/>
        <i val="0"/>
      </font>
    </dxf>
    <dxf>
      <font>
        <b val="0"/>
        <i/>
      </font>
    </dxf>
    <dxf>
      <font>
        <strike val="0"/>
      </font>
      <fill>
        <patternFill>
          <bgColor theme="0" tint="-0.14996795556505021"/>
        </patternFill>
      </fill>
    </dxf>
    <dxf>
      <font>
        <b/>
        <i val="0"/>
      </font>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8"/>
        <color theme="1"/>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8"/>
        <color theme="1"/>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theme="1"/>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8"/>
        <color theme="1"/>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theme="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8"/>
        <color theme="1"/>
        <name val="Arial"/>
        <family val="2"/>
        <scheme val="none"/>
      </font>
      <numFmt numFmtId="0" formatCode="Genera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theme="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theme="1"/>
        <name val="Arial"/>
        <family val="2"/>
        <scheme val="none"/>
      </font>
      <alignment horizontal="left"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8"/>
        <color theme="1"/>
        <name val="Arial"/>
        <family val="2"/>
        <scheme val="none"/>
      </font>
      <alignment horizontal="left" vertical="top" textRotation="0" wrapText="1" indent="0" justifyLastLine="0" shrinkToFit="0" readingOrder="0"/>
    </dxf>
    <dxf>
      <border>
        <bottom style="thin">
          <color indexed="64"/>
        </bottom>
      </border>
    </dxf>
    <dxf>
      <font>
        <b/>
        <strike val="0"/>
        <outline val="0"/>
        <shadow val="0"/>
        <u val="none"/>
        <vertAlign val="baseline"/>
        <sz val="8"/>
        <color theme="1"/>
        <name val="Arial"/>
        <family val="2"/>
        <scheme val="none"/>
      </font>
      <alignmen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8"/>
        <color theme="1"/>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8"/>
        <color theme="1"/>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theme="1"/>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8"/>
        <color theme="1"/>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theme="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8"/>
        <color theme="1"/>
        <name val="Arial"/>
        <family val="2"/>
        <scheme val="none"/>
      </font>
      <numFmt numFmtId="0" formatCode="Genera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theme="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theme="1"/>
        <name val="Arial"/>
        <family val="2"/>
        <scheme val="none"/>
      </font>
      <alignment horizontal="left"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8"/>
        <color theme="1"/>
        <name val="Arial"/>
        <family val="2"/>
        <scheme val="none"/>
      </font>
      <alignment horizontal="left" vertical="top" textRotation="0" wrapText="1" indent="0" justifyLastLine="0" shrinkToFit="0" readingOrder="0"/>
    </dxf>
    <dxf>
      <border>
        <bottom style="thin">
          <color indexed="64"/>
        </bottom>
      </border>
    </dxf>
    <dxf>
      <font>
        <b/>
        <strike val="0"/>
        <outline val="0"/>
        <shadow val="0"/>
        <u val="none"/>
        <vertAlign val="baseline"/>
        <sz val="8"/>
        <color theme="1"/>
        <name val="Arial"/>
        <family val="2"/>
        <scheme val="none"/>
      </font>
      <alignmen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8"/>
        <color theme="1"/>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8"/>
        <color theme="1"/>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strike val="0"/>
        <outline val="0"/>
        <shadow val="0"/>
        <u val="none"/>
        <vertAlign val="baseline"/>
        <sz val="8"/>
        <color theme="1"/>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strike val="0"/>
        <outline val="0"/>
        <shadow val="0"/>
        <u val="none"/>
        <vertAlign val="baseline"/>
        <sz val="8"/>
        <color theme="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numFmt numFmtId="0" formatCode="Genera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8"/>
        <color theme="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8"/>
        <color theme="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8"/>
        <color theme="1"/>
        <name val="Arial"/>
        <family val="2"/>
        <scheme val="none"/>
      </font>
      <alignment horizontal="left" vertical="top" textRotation="0" wrapText="1" indent="0" justifyLastLine="0" shrinkToFit="0" readingOrder="0"/>
    </dxf>
    <dxf>
      <border>
        <bottom style="thin">
          <color indexed="64"/>
        </bottom>
      </border>
    </dxf>
    <dxf>
      <font>
        <b/>
        <strike val="0"/>
        <outline val="0"/>
        <shadow val="0"/>
        <u val="none"/>
        <vertAlign val="baseline"/>
        <sz val="8"/>
        <color theme="1"/>
        <name val="Arial"/>
        <family val="2"/>
        <scheme val="none"/>
      </font>
      <alignment vertical="top" textRotation="0" wrapText="1" indent="0" justifyLastLine="0" shrinkToFit="0" readingOrder="0"/>
      <border diagonalUp="0" diagonalDown="0" outline="0">
        <left style="thin">
          <color indexed="64"/>
        </left>
        <right style="thin">
          <color indexed="64"/>
        </right>
        <top/>
        <bottom/>
      </border>
    </dxf>
    <dxf>
      <numFmt numFmtId="0" formatCode="General"/>
    </dxf>
    <dxf>
      <numFmt numFmtId="0" formatCode="General"/>
    </dxf>
    <dxf>
      <numFmt numFmtId="0" formatCode="General"/>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alignment horizontal="general" vertical="bottom" textRotation="0" wrapText="0" indent="0" justifyLastLine="0" shrinkToFit="0" readingOrder="0"/>
    </dxf>
    <dxf>
      <alignment horizontal="general" vertical="bottom" textRotation="0" wrapText="0" indent="0" justifyLastLine="0" shrinkToFit="0" readingOrder="0"/>
    </dxf>
    <dxf>
      <numFmt numFmtId="0" formatCode="General"/>
    </dxf>
    <dxf>
      <numFmt numFmtId="0" formatCode="General"/>
    </dxf>
    <dxf>
      <numFmt numFmtId="0" formatCode="General"/>
    </dxf>
    <dxf>
      <alignment horizontal="general" vertical="bottom" textRotation="0" wrapText="0" indent="0" justifyLastLine="0" shrinkToFit="0" readingOrder="0"/>
    </dxf>
    <dxf>
      <numFmt numFmtId="0" formatCode="General"/>
    </dxf>
    <dxf>
      <numFmt numFmtId="0" formatCode="General"/>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alignment horizontal="general" vertical="bottom" textRotation="0" wrapText="0" indent="0" justifyLastLine="0" shrinkToFit="0" readingOrder="0"/>
    </dxf>
    <dxf>
      <alignment horizontal="general" vertical="bottom" textRotation="0" wrapText="0" indent="0" justifyLastLine="0" shrinkToFit="0" readingOrder="0"/>
    </dxf>
    <dxf>
      <numFmt numFmtId="0" formatCode="General"/>
    </dxf>
    <dxf>
      <numFmt numFmtId="0" formatCode="General"/>
    </dxf>
    <dxf>
      <numFmt numFmtId="0" formatCode="General"/>
    </dxf>
    <dxf>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s>
  <tableStyles count="0" defaultTableStyle="TableStyleMedium2" defaultPivotStyle="PivotStyleMedium9"/>
  <colors>
    <mruColors>
      <color rgb="FF00A0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762000</xdr:rowOff>
    </xdr:from>
    <xdr:to>
      <xdr:col>0</xdr:col>
      <xdr:colOff>0</xdr:colOff>
      <xdr:row>2</xdr:row>
      <xdr:rowOff>159658</xdr:rowOff>
    </xdr:to>
    <xdr:pic>
      <xdr:nvPicPr>
        <xdr:cNvPr id="2" name="Grafik 5">
          <a:extLst>
            <a:ext uri="{FF2B5EF4-FFF2-40B4-BE49-F238E27FC236}">
              <a16:creationId xmlns:a16="http://schemas.microsoft.com/office/drawing/2014/main" id="{B286EF97-F2DF-4F47-AC10-602F570A93C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43000"/>
          <a:ext cx="3444875" cy="434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44450</xdr:colOff>
      <xdr:row>0</xdr:row>
      <xdr:rowOff>754063</xdr:rowOff>
    </xdr:from>
    <xdr:to>
      <xdr:col>0</xdr:col>
      <xdr:colOff>3486604</xdr:colOff>
      <xdr:row>1</xdr:row>
      <xdr:rowOff>70758</xdr:rowOff>
    </xdr:to>
    <xdr:pic>
      <xdr:nvPicPr>
        <xdr:cNvPr id="3" name="Grafik 5">
          <a:extLst>
            <a:ext uri="{FF2B5EF4-FFF2-40B4-BE49-F238E27FC236}">
              <a16:creationId xmlns:a16="http://schemas.microsoft.com/office/drawing/2014/main" id="{92E40C6A-F4E9-4766-8F74-6E62D046CAE8}"/>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4450" y="754063"/>
          <a:ext cx="3442154" cy="415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Version-Edition%20update%20register"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General%20informat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Edition update register"/>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rmation"/>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E4A3C7A-B516-496C-AB14-13DFD3A2723D}" name="PIs" displayName="PIs" ref="A1:W171" totalsRowShown="0" headerRowDxfId="116" dataDxfId="115">
  <tableColumns count="23">
    <tableColumn id="1" xr3:uid="{044F80AF-13D6-43AB-A5B1-7C68AFF731FB}" name="GUID" dataDxfId="114"/>
    <tableColumn id="17" xr3:uid="{18AA75CE-354D-40EC-8920-6CB5FF46828F}" name="Column1" dataDxfId="113"/>
    <tableColumn id="2" xr3:uid="{032AB6E3-58C3-4C28-810E-11B0230C74A4}" name="Number" dataDxfId="112"/>
    <tableColumn id="3" xr3:uid="{3BEDC4F2-4D60-4F30-BA9F-5256E6C46012}" name="PGUID" dataDxfId="111"/>
    <tableColumn id="4" xr3:uid="{C458C529-1090-4A42-8287-B8C90CAF0DE6}" name="P" dataDxfId="110"/>
    <tableColumn id="5" xr3:uid="{70890F01-B018-4AF0-A586-A1EA8123A497}" name="CGUID" dataDxfId="109"/>
    <tableColumn id="6" xr3:uid="{7E0A4C5E-F331-49FA-A7C5-495D56B9B63C}" name="C" dataDxfId="108"/>
    <tableColumn id="7" xr3:uid="{12CB8529-E8DC-42E8-B394-018A3914F4BD}" name="L" dataDxfId="107"/>
    <tableColumn id="8" xr3:uid="{2ECC4D29-1A6C-4A6B-8EE9-0AED69B3D965}" name="LGUID" dataDxfId="106">
      <calculatedColumnFormula>INDEX(Level[Level],MATCH(PIs[[#This Row],[L]],Level[GUID],0),1)</calculatedColumnFormula>
    </tableColumn>
    <tableColumn id="9" xr3:uid="{5AB01D88-2273-4AB9-B72E-616FBC35468E}" name="MGUID" dataDxfId="105"/>
    <tableColumn id="10" xr3:uid="{CA1E3BB0-C3A8-4D32-AE73-CB6293C15C01}" name="M" dataDxfId="104"/>
    <tableColumn id="11" xr3:uid="{7DA1A90B-56BE-4C48-935D-69C11DDAAC0B}" name="JG" dataDxfId="103"/>
    <tableColumn id="12" xr3:uid="{E7B90937-1C27-4E1C-B645-1A7EBE5E84ED}" name="GG" dataDxfId="102"/>
    <tableColumn id="13" xr3:uid="{F9B3705B-9DF2-46AE-AF3D-B6C0F5432068}" name="SGUID" dataDxfId="101"/>
    <tableColumn id="14" xr3:uid="{34FE457F-8641-4B79-8C58-FEFA656005A7}" name="S" dataDxfId="100">
      <calculatedColumnFormula>INDEX(allsections[[S]:[Order]],MATCH(PIs[[#This Row],[SGUID]],allsections[SGUID],0),1)</calculatedColumnFormula>
    </tableColumn>
    <tableColumn id="18" xr3:uid="{0D51EE4F-0131-4DC7-B3A3-0B9059D4250F}" name="Sbody" dataDxfId="99">
      <calculatedColumnFormula>INDEX(allsections[[S]:[Order]],MATCH(PIs[[#This Row],[SGUID]],allsections[SGUID],0),2)</calculatedColumnFormula>
    </tableColumn>
    <tableColumn id="19" xr3:uid="{89ED2C2B-3939-45C5-A6E2-DA0AEA787F81}" name="Order" dataDxfId="98">
      <calculatedColumnFormula>INDEX(allsections[[S]:[Order]],MATCH(PIs[[#This Row],[SGUID]],allsections[SGUID],0),3)</calculatedColumnFormula>
    </tableColumn>
    <tableColumn id="15" xr3:uid="{712A3E4D-F5D7-4A6A-8BD1-BE1AECBA0B38}" name="SSGUID" dataDxfId="97"/>
    <tableColumn id="16" xr3:uid="{7C0E9491-7873-4873-BC23-156554227B84}" name="SS" dataDxfId="96">
      <calculatedColumnFormula>INDEX(allsections[[S]:[Order]],MATCH(PIs[[#This Row],[SSGUID]],allsections[SGUID],0),1)</calculatedColumnFormula>
    </tableColumn>
    <tableColumn id="20" xr3:uid="{2D6C963D-100D-49FC-A450-A9BBE4571266}" name="Ssbody" dataDxfId="95">
      <calculatedColumnFormula>INDEX(allsections[[S]:[Order]],MATCH(PIs[[#This Row],[SSGUID]],allsections[SGUID],0),2)</calculatedColumnFormula>
    </tableColumn>
    <tableColumn id="21" xr3:uid="{F9AE84F6-00C7-4EC9-8467-07E6258F51AA}" name="Column2" dataDxfId="94"/>
    <tableColumn id="22" xr3:uid="{28FF5430-6A66-4075-A5BC-614839005D6E}" name="NA Exempt" dataDxfId="93"/>
    <tableColumn id="23" xr3:uid="{CB5EC807-9B07-42CB-A81E-6F88D40415B6}" name="PHU" dataDxfId="92"/>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1208F8A-141A-4B64-84D6-01DC6696B274}" name="Checklist4810" displayName="Checklist4810" ref="B1:Q139" totalsRowShown="0" headerRowDxfId="50" dataDxfId="48" headerRowBorderDxfId="49" tableBorderDxfId="47" totalsRowBorderDxfId="46">
  <autoFilter ref="B1:Q139" xr:uid="{61208F8A-141A-4B64-84D6-01DC6696B274}"/>
  <tableColumns count="16">
    <tableColumn id="1" xr3:uid="{DD5B3836-877E-4968-95F3-9C4ABDF1A3CE}" name="SGUID" dataDxfId="45"/>
    <tableColumn id="10" xr3:uid="{1B2940FB-5967-4BED-BBFC-825976D85835}" name="SSGUID" dataDxfId="44"/>
    <tableColumn id="3" xr3:uid="{871CB49F-784C-4D4F-A20D-A19AF3B769F7}" name="Column2" dataDxfId="43"/>
    <tableColumn id="2" xr3:uid="{4F20A771-8B2D-4BBB-BA38-3FE31243718E}" name="PIGUID" dataDxfId="42"/>
    <tableColumn id="7" xr3:uid="{8E962DDB-F27D-4437-B3F9-7958FC17C77E}" name="ifna" dataDxfId="41"/>
    <tableColumn id="20" xr3:uid="{64C9C451-BEEC-40BA-BAE3-402E02D35749}" name="RelatedPQ" dataDxfId="40"/>
    <tableColumn id="6" xr3:uid="{A23DBE55-5519-410A-BA6B-508AD3F31ED6}" name="PIGUID&amp;NO" dataDxfId="39"/>
    <tableColumn id="5" xr3:uid="{277ACB75-01AE-4031-8EC5-DF36448A3B29}" name="NA Exempt" dataDxfId="38"/>
    <tableColumn id="16" xr3:uid="{D7F6D92E-C2AE-4BDC-94E2-40EFAA65B251}" name="Sezione" dataDxfId="37"/>
    <tableColumn id="4" xr3:uid="{84CC18D8-739B-4DF4-85B6-FB1A6B076591}" name="Descrizione/Principio" dataDxfId="36"/>
    <tableColumn id="8" xr3:uid="{4449786F-AF55-4B2F-84E5-E9A78DFE99CC}" name="Criterio" dataDxfId="35"/>
    <tableColumn id="11" xr3:uid="{0D195B65-4E0C-4740-AC20-1C5C943CB531}" name="Livello" dataDxfId="34"/>
    <tableColumn id="12" xr3:uid="{D03664BA-BF36-4E47-8845-0F1110422A4E}" name="Sì" dataDxfId="33"/>
    <tableColumn id="13" xr3:uid="{AB2A6E06-530F-4FB8-9FF7-E0CD689E5F43}" name="No" dataDxfId="32"/>
    <tableColumn id="14" xr3:uid="{319483E4-DFDE-4589-815E-8591481F4FD7}" name="N/A" dataDxfId="31"/>
    <tableColumn id="19" xr3:uid="{C70C978D-4401-4033-9330-555862B20ED9}" name="Giustificazione" dataDxfId="30"/>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76131B0-05B1-4C6D-BF33-074C149C7206}" name="Checklist481013" displayName="Checklist481013" ref="B1:Q34" totalsRowShown="0" headerRowDxfId="29" dataDxfId="27" headerRowBorderDxfId="28" tableBorderDxfId="26" totalsRowBorderDxfId="25">
  <tableColumns count="16">
    <tableColumn id="1" xr3:uid="{47ABCCCE-61A6-4D9E-A183-1B22ED95D58F}" name="SGUID" dataDxfId="24"/>
    <tableColumn id="10" xr3:uid="{6BBBB1C1-3308-4E4A-92F7-7657660ECE09}" name="SSGUID" dataDxfId="23"/>
    <tableColumn id="3" xr3:uid="{F9247A49-D682-4C1E-989C-74F51138F3C7}" name="Column2" dataDxfId="22"/>
    <tableColumn id="2" xr3:uid="{8D317E58-C8BE-4283-B5AB-7E8206DF2517}" name="PIGUID" dataDxfId="21"/>
    <tableColumn id="7" xr3:uid="{E89C3500-6F91-42CF-AF2A-BF4A0DA8396C}" name="ifna" dataDxfId="20"/>
    <tableColumn id="20" xr3:uid="{B984B805-B345-44B7-913E-DBA89D1E5193}" name="RelatedPQ" dataDxfId="19"/>
    <tableColumn id="6" xr3:uid="{578207B4-C9F5-41BF-8ECD-E23CF65EB8D5}" name="PIGUID&amp;NO" dataDxfId="18"/>
    <tableColumn id="5" xr3:uid="{FD33887C-8322-4BF9-A6F2-FD1DEC642C68}" name="NA Exempt" dataDxfId="17"/>
    <tableColumn id="16" xr3:uid="{EFC9EEC6-38DB-424F-A2FF-9C0E87B8EA0F}" name="Sezione" dataDxfId="16"/>
    <tableColumn id="4" xr3:uid="{EC2F7DAA-E93D-47FD-B403-08C5E18D935F}" name="Descrizione/Principio" dataDxfId="15"/>
    <tableColumn id="8" xr3:uid="{42C54155-F9EB-4AC6-8D85-2EE8DFDD04E3}" name="Criterio" dataDxfId="14"/>
    <tableColumn id="11" xr3:uid="{5E03959F-A084-48D9-BF52-F68F16E954A0}" name="Livello" dataDxfId="13"/>
    <tableColumn id="12" xr3:uid="{DF4067DB-7774-4FB7-ADE6-62A26330258C}" name="Sì" dataDxfId="12"/>
    <tableColumn id="13" xr3:uid="{20670937-80C1-4332-902E-CE17DCCA637A}" name="No" dataDxfId="11"/>
    <tableColumn id="14" xr3:uid="{FD632F25-D162-4FE9-90AE-23D762549DA3}" name="N/A" dataDxfId="10"/>
    <tableColumn id="19" xr3:uid="{9A0ADF94-9405-4AD1-B54D-A8C154B64DBC}" name="Giustificazione" dataDxfId="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2988041-255B-4029-849A-CAC9CB90C3BF}" name="allsections" displayName="allsections" ref="A2:D331" totalsRowShown="0">
  <autoFilter ref="A2:D331" xr:uid="{82988041-255B-4029-849A-CAC9CB90C3BF}"/>
  <tableColumns count="4">
    <tableColumn id="1" xr3:uid="{2691F18D-B6E4-41CC-A856-0538AA4E764F}" name="SGUID"/>
    <tableColumn id="2" xr3:uid="{B6715219-F851-4F6F-8620-AFA547BD1A1E}" name="S"/>
    <tableColumn id="3" xr3:uid="{0E789F4B-7C3F-4B05-A72C-583D2134D4F9}" name="Sbody"/>
    <tableColumn id="4" xr3:uid="{E89E3546-91DC-4649-BDF8-6AE5217B4513}" name="Order"/>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DF33FD5-38F1-4EC4-94A7-453759C029D5}" name="unique_sections" displayName="unique_sections" ref="F2:I26" totalsRowShown="0">
  <autoFilter ref="F2:I26" xr:uid="{9DF33FD5-38F1-4EC4-94A7-453759C029D5}"/>
  <sortState xmlns:xlrd2="http://schemas.microsoft.com/office/spreadsheetml/2017/richdata2" ref="F3:I14">
    <sortCondition ref="G3:G14"/>
    <sortCondition ref="I3:I14"/>
  </sortState>
  <tableColumns count="4">
    <tableColumn id="1" xr3:uid="{4C6C6EAC-E3B8-4983-B903-570950C4A390}" name="SGUID" dataDxfId="91"/>
    <tableColumn id="2" xr3:uid="{FB020DC4-E3B6-4389-B5EE-135BBCA6D60C}" name="S" dataDxfId="90">
      <calculatedColumnFormula>INDEX(allsections[[S]:[Order]],MATCH(unique_sections[[#This Row],[SGUID]],allsections[SGUID],0),1)</calculatedColumnFormula>
    </tableColumn>
    <tableColumn id="3" xr3:uid="{3491EBA2-6F3F-46A9-BA1F-8F37AA4C37BF}" name="Sbody" dataDxfId="89">
      <calculatedColumnFormula>INDEX(allsections[[S]:[Order]],MATCH(unique_sections[[#This Row],[SGUID]],allsections[SGUID],0),2)</calculatedColumnFormula>
    </tableColumn>
    <tableColumn id="4" xr3:uid="{2CCE8E68-43E0-4B1C-A9E7-ED729BE54A6A}" name="Order" dataDxfId="88">
      <calculatedColumnFormula>INDEX(allsections[[S]:[Order]],MATCH(unique_sections[[#This Row],[SGUID]],allsections[SGUID],0),3)</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F03BFDF-A0C4-45F9-B333-3DA1688EB687}" name="sectionsubsection" displayName="sectionsubsection" ref="P2:V55" totalsRowShown="0">
  <autoFilter ref="P2:V55" xr:uid="{3F03BFDF-A0C4-45F9-B333-3DA1688EB687}"/>
  <tableColumns count="7">
    <tableColumn id="1" xr3:uid="{50AA5D40-C69F-4EEF-A749-049243C60406}" name="Section GUID" dataDxfId="87"/>
    <tableColumn id="2" xr3:uid="{BBBA6B65-7E6B-45A7-B27A-3A7BD37839E4}" name="Subsection GUID" dataDxfId="86"/>
    <tableColumn id="3" xr3:uid="{BA9D9A02-EE6E-429A-8E27-213401CC35CF}" name="Title" dataDxfId="85">
      <calculatedColumnFormula>P3&amp;Q3</calculatedColumnFormula>
    </tableColumn>
    <tableColumn id="4" xr3:uid="{32E95E8B-3C8E-4CB8-9588-F7AE4D08E8C5}" name="S Order" dataDxfId="84">
      <calculatedColumnFormula>INDEX(allsections[[S]:[Order]],MATCH(P3,allsections[SGUID],0),3)</calculatedColumnFormula>
    </tableColumn>
    <tableColumn id="5" xr3:uid="{B976C304-4D87-4ECE-A806-3A3AC63BBA14}" name="SS Order" dataDxfId="83">
      <calculatedColumnFormula>INDEX(allsections[[S]:[Order]],MATCH(Q3,allsections[SGUID],0),3)</calculatedColumnFormula>
    </tableColumn>
    <tableColumn id="6" xr3:uid="{E9C1FCE4-D485-47DD-9199-94307EB0F9FF}" name="GUID">
      <calculatedColumnFormula>INDEX(sectionsubsection_download[],MATCH(sectionsubsection[[#This Row],[Title]],sectionsubsection_download[Title],0),6)</calculatedColumnFormula>
    </tableColumn>
    <tableColumn id="7" xr3:uid="{8A38A788-5036-4992-A5C6-DCD2DB933D42}" name="Schon da?" dataDxfId="82">
      <calculatedColumnFormula>COUNTIF(Z:Z,sectionsubsection[[#This Row],[Title]])</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0190567-D1CF-4F5C-8F2A-CE1D0B2E11B0}" name="unique_sub" displayName="unique_sub" ref="K2:N39" totalsRowShown="0">
  <autoFilter ref="K2:N39" xr:uid="{80190567-D1CF-4F5C-8F2A-CE1D0B2E11B0}"/>
  <tableColumns count="4">
    <tableColumn id="1" xr3:uid="{174EBF58-71A0-49DD-BDF9-9B1E15979C9A}" name="SSGUID" dataDxfId="81"/>
    <tableColumn id="2" xr3:uid="{610BA2CD-4D82-4ACC-96D5-FCF1D0E01616}" name="SS" dataDxfId="80">
      <calculatedColumnFormula>INDEX(allsections[[S]:[Order]],MATCH(unique_sub[[#This Row],[SSGUID]],allsections[SGUID],0),1)</calculatedColumnFormula>
    </tableColumn>
    <tableColumn id="3" xr3:uid="{FEECEED9-62EC-4E39-BBCF-7FFA78E9475A}" name="Ssbody" dataDxfId="79">
      <calculatedColumnFormula>INDEX(allsections[[S]:[Order]],MATCH(unique_sub[[#This Row],[SSGUID]],allsections[SGUID],0),2)</calculatedColumnFormula>
    </tableColumn>
    <tableColumn id="4" xr3:uid="{798ED63C-064E-4FA2-AF9B-FD1BEE95201A}" name="Order" dataDxfId="78">
      <calculatedColumnFormula>INDEX(allsections[[S]:[Order]],MATCH(unique_sub[[#This Row],[SSGUID]],allsections[SGUID],0),3)</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1E10C5D-8780-443F-A90C-37E088EC4005}" name="sectionsubsection_download" displayName="sectionsubsection_download" ref="X2:AC297" totalsRowShown="0">
  <tableColumns count="6">
    <tableColumn id="1" xr3:uid="{3F7EE5F2-12EB-4418-81F0-8CE10C1F4233}" name="Section GUID" dataDxfId="77"/>
    <tableColumn id="2" xr3:uid="{30133D96-7EE5-4189-8B69-2CF2CF067271}" name="Subsection GUID" dataDxfId="76"/>
    <tableColumn id="3" xr3:uid="{ED3D81E1-2B46-44CE-AF52-71039CF1928C}" name="Title" dataDxfId="75"/>
    <tableColumn id="4" xr3:uid="{53EAD869-67E0-4492-AE8E-7EDE6B1E30D5}" name="S Order" dataDxfId="74">
      <calculatedColumnFormula>INDEX(allsections[[S]:[Order]],MATCH(X3,allsections[SGUID],0),3)</calculatedColumnFormula>
    </tableColumn>
    <tableColumn id="5" xr3:uid="{58241B3A-E865-458B-B7C9-E04317E8B4FB}" name="SS Order" dataDxfId="73">
      <calculatedColumnFormula>INDEX(allsections[[S]:[Order]],MATCH(Y3,allsections[SGUID],0),3)</calculatedColumnFormula>
    </tableColumn>
    <tableColumn id="6" xr3:uid="{53BE7142-79B7-4E46-AB4F-2987AE3088DB}" name="GUID"/>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0817620-6DC1-4852-89C4-D88E59439B6E}" name="S2PQ_relational" displayName="_S2PQ_relational" ref="A1:D2" insertRow="1" totalsRowShown="0">
  <autoFilter ref="A1:D2" xr:uid="{B0817620-6DC1-4852-89C4-D88E59439B6E}"/>
  <tableColumns count="4">
    <tableColumn id="1" xr3:uid="{34157229-47EE-4C5F-B7D9-70B9F6AB1C60}" name="PIGUID"/>
    <tableColumn id="2" xr3:uid="{6F40A81F-CC2F-4797-9D07-55D3D6440652}" name="PQGUID"/>
    <tableColumn id="3" xr3:uid="{0455099A-5206-47FB-A9BA-D8EC04A94B79}" name="N:N ID" dataDxfId="72"/>
    <tableColumn id="4" xr3:uid="{3BCD0F4D-FE45-47F8-9940-14493B57B629}" name="PIGUID &amp; &quot;NO&quot;" dataDxfId="7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42D5618-4610-4B6E-A554-A4A50E21C537}" name="Level" displayName="Level" ref="A3:B7" totalsRowShown="0">
  <autoFilter ref="A3:B7" xr:uid="{C42D5618-4610-4B6E-A554-A4A50E21C537}"/>
  <tableColumns count="2">
    <tableColumn id="1" xr3:uid="{82200B12-AACF-4510-90CF-A2453513DA63}" name="GUID"/>
    <tableColumn id="2" xr3:uid="{2F58C992-6069-4B6D-8D4C-8CD083EC6132}" name="Level"/>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261C0CD-9DFC-42C9-80BE-51DEE78AE244}" name="Checklist48" displayName="Checklist48" ref="B1:P178" totalsRowShown="0" headerRowDxfId="70" dataDxfId="68" headerRowBorderDxfId="69" tableBorderDxfId="67" totalsRowBorderDxfId="66">
  <autoFilter ref="B1:P178" xr:uid="{1261C0CD-9DFC-42C9-80BE-51DEE78AE244}"/>
  <tableColumns count="15">
    <tableColumn id="1" xr3:uid="{C28CA087-C3C8-4D7F-907C-6CF1EE38932E}" name="SGUID" dataDxfId="65"/>
    <tableColumn id="10" xr3:uid="{FF5F5DBD-07D0-40D8-813E-9DBBBC2BCD50}" name="SSGUID" dataDxfId="64"/>
    <tableColumn id="3" xr3:uid="{4748476E-C145-4501-811E-B12F8E24E458}" name="Column2" dataDxfId="63"/>
    <tableColumn id="2" xr3:uid="{51BDDE90-CEEF-4351-9195-77DAA7712CEB}" name="PIGUID" dataDxfId="62"/>
    <tableColumn id="7" xr3:uid="{AABE43B1-2239-4448-AD5C-B89B2D45049F}" name="ifna" dataDxfId="61"/>
    <tableColumn id="20" xr3:uid="{521BAD82-E355-48ED-A444-95DFEDADE8E2}" name="RelatedPQ" dataDxfId="60"/>
    <tableColumn id="6" xr3:uid="{0039D9A7-7EF8-43D6-962A-A50903436496}" name="PIGUID&amp;NO" dataDxfId="59"/>
    <tableColumn id="5" xr3:uid="{B7ED63A7-414C-4F1B-B54E-0342C852A59E}" name="NA Exempt" dataDxfId="58"/>
    <tableColumn id="16" xr3:uid="{322472AA-8FBA-485E-A0D8-FBEE13873AB5}" name="Sezione" dataDxfId="57"/>
    <tableColumn id="4" xr3:uid="{FBA0647D-7B57-49E3-9079-80D898F405A3}" name="Principio" dataDxfId="56"/>
    <tableColumn id="11" xr3:uid="{C75CA1B0-3488-4D4A-B29C-C647D7865B10}" name="Livello" dataDxfId="55"/>
    <tableColumn id="12" xr3:uid="{ED672EFA-5865-417F-BB4F-1B388E0255A6}" name="Sì" dataDxfId="54"/>
    <tableColumn id="13" xr3:uid="{349BEB01-CA71-44CC-86B5-152DEA6179D5}" name="No" dataDxfId="53"/>
    <tableColumn id="14" xr3:uid="{5762A0E9-667A-42EA-A744-CF6C53B6A269}" name="N/A" dataDxfId="52"/>
    <tableColumn id="19" xr3:uid="{44380B42-FA7E-445D-9B15-DB7632F760D9}" name="Giustificazione" dataDxfId="51"/>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3.xml.rels><?xml version="1.0" encoding="UTF-8" standalone="yes"?>
<Relationships xmlns="http://schemas.openxmlformats.org/package/2006/relationships"><Relationship Id="rId1" Type="http://schemas.openxmlformats.org/officeDocument/2006/relationships/table" Target="../tables/table7.xml"/></Relationships>
</file>

<file path=xl/worksheets/_rels/sheet4.xml.rels><?xml version="1.0" encoding="UTF-8" standalone="yes"?>
<Relationships xmlns="http://schemas.openxmlformats.org/package/2006/relationships"><Relationship Id="rId1" Type="http://schemas.openxmlformats.org/officeDocument/2006/relationships/table" Target="../tables/table8.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F0FDA-682D-482F-9C59-8B334779D55C}">
  <dimension ref="A1:W171"/>
  <sheetViews>
    <sheetView workbookViewId="0">
      <selection activeCell="A2" sqref="A2"/>
    </sheetView>
  </sheetViews>
  <sheetFormatPr defaultColWidth="8.88671875" defaultRowHeight="14.4"/>
  <cols>
    <col min="3" max="3" width="10.6640625" bestFit="1" customWidth="1"/>
    <col min="4" max="4" width="9.33203125" bestFit="1" customWidth="1"/>
    <col min="6" max="6" width="26.44140625" bestFit="1" customWidth="1"/>
    <col min="9" max="9" width="8.88671875" customWidth="1"/>
    <col min="10" max="10" width="10" bestFit="1" customWidth="1"/>
    <col min="18" max="18" width="10.109375" bestFit="1" customWidth="1"/>
  </cols>
  <sheetData>
    <row r="1" spans="1:23">
      <c r="A1" t="s">
        <v>945</v>
      </c>
      <c r="B1" t="s">
        <v>946</v>
      </c>
      <c r="C1" t="s">
        <v>947</v>
      </c>
      <c r="D1" t="s">
        <v>948</v>
      </c>
      <c r="E1" t="s">
        <v>949</v>
      </c>
      <c r="F1" t="s">
        <v>950</v>
      </c>
      <c r="G1" t="s">
        <v>951</v>
      </c>
      <c r="H1" t="s">
        <v>952</v>
      </c>
      <c r="I1" t="s">
        <v>953</v>
      </c>
      <c r="J1" t="s">
        <v>954</v>
      </c>
      <c r="K1" t="s">
        <v>955</v>
      </c>
      <c r="L1" t="s">
        <v>956</v>
      </c>
      <c r="M1" t="s">
        <v>957</v>
      </c>
      <c r="N1" t="s">
        <v>958</v>
      </c>
      <c r="O1" t="s">
        <v>959</v>
      </c>
      <c r="P1" t="s">
        <v>960</v>
      </c>
      <c r="Q1" t="s">
        <v>961</v>
      </c>
      <c r="R1" t="s">
        <v>962</v>
      </c>
      <c r="S1" t="s">
        <v>963</v>
      </c>
      <c r="T1" t="s">
        <v>964</v>
      </c>
      <c r="U1" t="s">
        <v>965</v>
      </c>
      <c r="V1" t="s">
        <v>966</v>
      </c>
      <c r="W1" t="s">
        <v>967</v>
      </c>
    </row>
    <row r="2" spans="1:23" ht="409.6">
      <c r="A2" t="s">
        <v>968</v>
      </c>
      <c r="C2" t="s">
        <v>317</v>
      </c>
      <c r="D2" t="s">
        <v>969</v>
      </c>
      <c r="E2" s="27" t="s">
        <v>970</v>
      </c>
      <c r="F2" t="s">
        <v>971</v>
      </c>
      <c r="G2" t="s">
        <v>138</v>
      </c>
      <c r="H2" t="s">
        <v>972</v>
      </c>
      <c r="I2" t="str">
        <f>INDEX(Level[Level],MATCH(PIs[[#This Row],[L]],Level[GUID],0),1)</f>
        <v>Major Must</v>
      </c>
      <c r="N2" t="s">
        <v>973</v>
      </c>
      <c r="O2" t="str">
        <f>INDEX(allsections[[S]:[Order]],MATCH(PIs[[#This Row],[SGUID]],allsections[SGUID],0),1)</f>
        <v>QMS 06 Product traceability and segregation</v>
      </c>
      <c r="P2" t="str">
        <f>INDEX(allsections[[S]:[Order]],MATCH(PIs[[#This Row],[SGUID]],allsections[SGUID],0),2)</f>
        <v>-</v>
      </c>
      <c r="Q2">
        <f>INDEX(allsections[[S]:[Order]],MATCH(PIs[[#This Row],[SGUID]],allsections[SGUID],0),3)</f>
        <v>6</v>
      </c>
      <c r="R2" t="s">
        <v>974</v>
      </c>
      <c r="S2" t="str">
        <f>INDEX(allsections[[S]:[Order]],MATCH(PIs[[#This Row],[SSGUID]],allsections[SGUID],0),1)</f>
        <v>-</v>
      </c>
      <c r="T2" t="str">
        <f>INDEX(allsections[[S]:[Order]],MATCH(PIs[[#This Row],[SSGUID]],allsections[SGUID],0),2)</f>
        <v>-</v>
      </c>
      <c r="U2" t="e">
        <f>INDEX(#REF!,MATCH(PIs[[#This Row],[GUID]],#REF!,0),2)</f>
        <v>#REF!</v>
      </c>
      <c r="V2" t="b">
        <v>0</v>
      </c>
    </row>
    <row r="3" spans="1:23">
      <c r="A3" t="s">
        <v>975</v>
      </c>
      <c r="C3" t="s">
        <v>432</v>
      </c>
      <c r="D3" t="s">
        <v>976</v>
      </c>
      <c r="E3" t="s">
        <v>977</v>
      </c>
      <c r="F3" t="s">
        <v>971</v>
      </c>
      <c r="G3" t="s">
        <v>138</v>
      </c>
      <c r="H3" t="s">
        <v>972</v>
      </c>
      <c r="I3" t="str">
        <f>INDEX(Level[Level],MATCH(PIs[[#This Row],[L]],Level[GUID],0),1)</f>
        <v>Major Must</v>
      </c>
      <c r="N3" t="s">
        <v>978</v>
      </c>
      <c r="O3" t="str">
        <f>INDEX(allsections[[S]:[Order]],MATCH(PIs[[#This Row],[SGUID]],allsections[SGUID],0),1)</f>
        <v>QMS 12 Qualification Requirements</v>
      </c>
      <c r="P3" t="str">
        <f>INDEX(allsections[[S]:[Order]],MATCH(PIs[[#This Row],[SGUID]],allsections[SGUID],0),2)</f>
        <v>-</v>
      </c>
      <c r="Q3">
        <f>INDEX(allsections[[S]:[Order]],MATCH(PIs[[#This Row],[SGUID]],allsections[SGUID],0),3)</f>
        <v>12</v>
      </c>
      <c r="R3" t="s">
        <v>979</v>
      </c>
      <c r="S3" t="str">
        <f>INDEX(allsections[[S]:[Order]],MATCH(PIs[[#This Row],[SSGUID]],allsections[SGUID],0),1)</f>
        <v>QMS 12.3.4 Technical skills and qualifications - Training in food safety and good agricultural practices for internal QMS and farm auditors</v>
      </c>
      <c r="T3" t="str">
        <f>INDEX(allsections[[S]:[Order]],MATCH(PIs[[#This Row],[SSGUID]],allsections[SGUID],0),2)</f>
        <v>-</v>
      </c>
      <c r="U3" t="e">
        <f>INDEX(#REF!,MATCH(PIs[[#This Row],[GUID]],#REF!,0),2)</f>
        <v>#REF!</v>
      </c>
      <c r="V3" t="b">
        <v>0</v>
      </c>
    </row>
    <row r="4" spans="1:23">
      <c r="A4" t="s">
        <v>980</v>
      </c>
      <c r="C4" t="s">
        <v>428</v>
      </c>
      <c r="D4" t="s">
        <v>981</v>
      </c>
      <c r="E4" t="s">
        <v>982</v>
      </c>
      <c r="F4" t="s">
        <v>971</v>
      </c>
      <c r="G4" t="s">
        <v>138</v>
      </c>
      <c r="H4" t="s">
        <v>972</v>
      </c>
      <c r="I4" t="str">
        <f>INDEX(Level[Level],MATCH(PIs[[#This Row],[L]],Level[GUID],0),1)</f>
        <v>Major Must</v>
      </c>
      <c r="N4" t="s">
        <v>978</v>
      </c>
      <c r="O4" t="str">
        <f>INDEX(allsections[[S]:[Order]],MATCH(PIs[[#This Row],[SGUID]],allsections[SGUID],0),1)</f>
        <v>QMS 12 Qualification Requirements</v>
      </c>
      <c r="P4" t="str">
        <f>INDEX(allsections[[S]:[Order]],MATCH(PIs[[#This Row],[SGUID]],allsections[SGUID],0),2)</f>
        <v>-</v>
      </c>
      <c r="Q4">
        <f>INDEX(allsections[[S]:[Order]],MATCH(PIs[[#This Row],[SGUID]],allsections[SGUID],0),3)</f>
        <v>12</v>
      </c>
      <c r="R4" t="s">
        <v>979</v>
      </c>
      <c r="S4" t="str">
        <f>INDEX(allsections[[S]:[Order]],MATCH(PIs[[#This Row],[SSGUID]],allsections[SGUID],0),1)</f>
        <v>QMS 12.3.4 Technical skills and qualifications - Training in food safety and good agricultural practices for internal QMS and farm auditors</v>
      </c>
      <c r="T4" t="str">
        <f>INDEX(allsections[[S]:[Order]],MATCH(PIs[[#This Row],[SSGUID]],allsections[SGUID],0),2)</f>
        <v>-</v>
      </c>
      <c r="U4" t="e">
        <f>INDEX(#REF!,MATCH(PIs[[#This Row],[GUID]],#REF!,0),2)</f>
        <v>#REF!</v>
      </c>
      <c r="V4" t="b">
        <v>0</v>
      </c>
    </row>
    <row r="5" spans="1:23">
      <c r="A5" t="s">
        <v>983</v>
      </c>
      <c r="C5" t="s">
        <v>444</v>
      </c>
      <c r="D5" t="s">
        <v>984</v>
      </c>
      <c r="E5" t="s">
        <v>985</v>
      </c>
      <c r="F5" t="s">
        <v>971</v>
      </c>
      <c r="G5" t="s">
        <v>138</v>
      </c>
      <c r="H5" t="s">
        <v>972</v>
      </c>
      <c r="I5" t="str">
        <f>INDEX(Level[Level],MATCH(PIs[[#This Row],[L]],Level[GUID],0),1)</f>
        <v>Major Must</v>
      </c>
      <c r="N5" t="s">
        <v>978</v>
      </c>
      <c r="O5" t="str">
        <f>INDEX(allsections[[S]:[Order]],MATCH(PIs[[#This Row],[SGUID]],allsections[SGUID],0),1)</f>
        <v>QMS 12 Qualification Requirements</v>
      </c>
      <c r="P5" t="str">
        <f>INDEX(allsections[[S]:[Order]],MATCH(PIs[[#This Row],[SGUID]],allsections[SGUID],0),2)</f>
        <v>-</v>
      </c>
      <c r="Q5">
        <f>INDEX(allsections[[S]:[Order]],MATCH(PIs[[#This Row],[SGUID]],allsections[SGUID],0),3)</f>
        <v>12</v>
      </c>
      <c r="R5" t="s">
        <v>986</v>
      </c>
      <c r="S5" t="str">
        <f>INDEX(allsections[[S]:[Order]],MATCH(PIs[[#This Row],[SSGUID]],allsections[SGUID],0),1)</f>
        <v>QMS 12.5  Independence and confidentiality</v>
      </c>
      <c r="T5" t="str">
        <f>INDEX(allsections[[S]:[Order]],MATCH(PIs[[#This Row],[SSGUID]],allsections[SGUID],0),2)</f>
        <v>NOTE: The qualification of internal auditors shall be evaluated annually by the CBs.</v>
      </c>
      <c r="U5" t="e">
        <f>INDEX(#REF!,MATCH(PIs[[#This Row],[GUID]],#REF!,0),2)</f>
        <v>#REF!</v>
      </c>
      <c r="V5" t="b">
        <v>0</v>
      </c>
    </row>
    <row r="6" spans="1:23">
      <c r="A6" t="s">
        <v>987</v>
      </c>
      <c r="C6" t="s">
        <v>442</v>
      </c>
      <c r="D6" t="s">
        <v>988</v>
      </c>
      <c r="E6" t="s">
        <v>989</v>
      </c>
      <c r="F6" t="s">
        <v>971</v>
      </c>
      <c r="G6" t="s">
        <v>138</v>
      </c>
      <c r="H6" t="s">
        <v>972</v>
      </c>
      <c r="I6" t="str">
        <f>INDEX(Level[Level],MATCH(PIs[[#This Row],[L]],Level[GUID],0),1)</f>
        <v>Major Must</v>
      </c>
      <c r="N6" t="s">
        <v>978</v>
      </c>
      <c r="O6" t="str">
        <f>INDEX(allsections[[S]:[Order]],MATCH(PIs[[#This Row],[SGUID]],allsections[SGUID],0),1)</f>
        <v>QMS 12 Qualification Requirements</v>
      </c>
      <c r="P6" t="str">
        <f>INDEX(allsections[[S]:[Order]],MATCH(PIs[[#This Row],[SGUID]],allsections[SGUID],0),2)</f>
        <v>-</v>
      </c>
      <c r="Q6">
        <f>INDEX(allsections[[S]:[Order]],MATCH(PIs[[#This Row],[SGUID]],allsections[SGUID],0),3)</f>
        <v>12</v>
      </c>
      <c r="R6" t="s">
        <v>986</v>
      </c>
      <c r="S6" t="str">
        <f>INDEX(allsections[[S]:[Order]],MATCH(PIs[[#This Row],[SSGUID]],allsections[SGUID],0),1)</f>
        <v>QMS 12.5  Independence and confidentiality</v>
      </c>
      <c r="T6" t="str">
        <f>INDEX(allsections[[S]:[Order]],MATCH(PIs[[#This Row],[SSGUID]],allsections[SGUID],0),2)</f>
        <v>NOTE: The qualification of internal auditors shall be evaluated annually by the CBs.</v>
      </c>
      <c r="U6" t="e">
        <f>INDEX(#REF!,MATCH(PIs[[#This Row],[GUID]],#REF!,0),2)</f>
        <v>#REF!</v>
      </c>
      <c r="V6" t="b">
        <v>0</v>
      </c>
    </row>
    <row r="7" spans="1:23">
      <c r="A7" t="s">
        <v>990</v>
      </c>
      <c r="C7" t="s">
        <v>439</v>
      </c>
      <c r="D7" t="s">
        <v>991</v>
      </c>
      <c r="E7" t="s">
        <v>992</v>
      </c>
      <c r="F7" t="s">
        <v>971</v>
      </c>
      <c r="G7" t="s">
        <v>138</v>
      </c>
      <c r="H7" t="s">
        <v>972</v>
      </c>
      <c r="I7" t="str">
        <f>INDEX(Level[Level],MATCH(PIs[[#This Row],[L]],Level[GUID],0),1)</f>
        <v>Major Must</v>
      </c>
      <c r="N7" t="s">
        <v>978</v>
      </c>
      <c r="O7" t="str">
        <f>INDEX(allsections[[S]:[Order]],MATCH(PIs[[#This Row],[SGUID]],allsections[SGUID],0),1)</f>
        <v>QMS 12 Qualification Requirements</v>
      </c>
      <c r="P7" t="str">
        <f>INDEX(allsections[[S]:[Order]],MATCH(PIs[[#This Row],[SGUID]],allsections[SGUID],0),2)</f>
        <v>-</v>
      </c>
      <c r="Q7">
        <f>INDEX(allsections[[S]:[Order]],MATCH(PIs[[#This Row],[SGUID]],allsections[SGUID],0),3)</f>
        <v>12</v>
      </c>
      <c r="R7" t="s">
        <v>993</v>
      </c>
      <c r="S7" t="str">
        <f>INDEX(allsections[[S]:[Order]],MATCH(PIs[[#This Row],[SSGUID]],allsections[SGUID],0),1)</f>
        <v>QMS 12.4  Communication skills</v>
      </c>
      <c r="T7" t="str">
        <f>INDEX(allsections[[S]:[Order]],MATCH(PIs[[#This Row],[SSGUID]],allsections[SGUID],0),2)</f>
        <v>-</v>
      </c>
      <c r="U7" t="e">
        <f>INDEX(#REF!,MATCH(PIs[[#This Row],[GUID]],#REF!,0),2)</f>
        <v>#REF!</v>
      </c>
      <c r="V7" t="b">
        <v>0</v>
      </c>
    </row>
    <row r="8" spans="1:23">
      <c r="A8" t="s">
        <v>994</v>
      </c>
      <c r="C8" t="s">
        <v>437</v>
      </c>
      <c r="D8" t="s">
        <v>995</v>
      </c>
      <c r="E8" t="s">
        <v>996</v>
      </c>
      <c r="F8" t="s">
        <v>971</v>
      </c>
      <c r="G8" t="s">
        <v>138</v>
      </c>
      <c r="H8" t="s">
        <v>972</v>
      </c>
      <c r="I8" t="str">
        <f>INDEX(Level[Level],MATCH(PIs[[#This Row],[L]],Level[GUID],0),1)</f>
        <v>Major Must</v>
      </c>
      <c r="N8" t="s">
        <v>978</v>
      </c>
      <c r="O8" t="str">
        <f>INDEX(allsections[[S]:[Order]],MATCH(PIs[[#This Row],[SGUID]],allsections[SGUID],0),1)</f>
        <v>QMS 12 Qualification Requirements</v>
      </c>
      <c r="P8" t="str">
        <f>INDEX(allsections[[S]:[Order]],MATCH(PIs[[#This Row],[SGUID]],allsections[SGUID],0),2)</f>
        <v>-</v>
      </c>
      <c r="Q8">
        <f>INDEX(allsections[[S]:[Order]],MATCH(PIs[[#This Row],[SGUID]],allsections[SGUID],0),3)</f>
        <v>12</v>
      </c>
      <c r="R8" t="s">
        <v>993</v>
      </c>
      <c r="S8" t="str">
        <f>INDEX(allsections[[S]:[Order]],MATCH(PIs[[#This Row],[SSGUID]],allsections[SGUID],0),1)</f>
        <v>QMS 12.4  Communication skills</v>
      </c>
      <c r="T8" t="str">
        <f>INDEX(allsections[[S]:[Order]],MATCH(PIs[[#This Row],[SSGUID]],allsections[SGUID],0),2)</f>
        <v>-</v>
      </c>
      <c r="U8" t="e">
        <f>INDEX(#REF!,MATCH(PIs[[#This Row],[GUID]],#REF!,0),2)</f>
        <v>#REF!</v>
      </c>
      <c r="V8" t="b">
        <v>0</v>
      </c>
    </row>
    <row r="9" spans="1:23">
      <c r="A9" t="s">
        <v>997</v>
      </c>
      <c r="C9" t="s">
        <v>434</v>
      </c>
      <c r="D9" t="s">
        <v>998</v>
      </c>
      <c r="E9" t="s">
        <v>999</v>
      </c>
      <c r="F9" t="s">
        <v>971</v>
      </c>
      <c r="G9" t="s">
        <v>138</v>
      </c>
      <c r="H9" t="s">
        <v>972</v>
      </c>
      <c r="I9" t="str">
        <f>INDEX(Level[Level],MATCH(PIs[[#This Row],[L]],Level[GUID],0),1)</f>
        <v>Major Must</v>
      </c>
      <c r="N9" t="s">
        <v>978</v>
      </c>
      <c r="O9" t="str">
        <f>INDEX(allsections[[S]:[Order]],MATCH(PIs[[#This Row],[SGUID]],allsections[SGUID],0),1)</f>
        <v>QMS 12 Qualification Requirements</v>
      </c>
      <c r="P9" t="str">
        <f>INDEX(allsections[[S]:[Order]],MATCH(PIs[[#This Row],[SGUID]],allsections[SGUID],0),2)</f>
        <v>-</v>
      </c>
      <c r="Q9">
        <f>INDEX(allsections[[S]:[Order]],MATCH(PIs[[#This Row],[SGUID]],allsections[SGUID],0),3)</f>
        <v>12</v>
      </c>
      <c r="R9" t="s">
        <v>979</v>
      </c>
      <c r="S9" t="str">
        <f>INDEX(allsections[[S]:[Order]],MATCH(PIs[[#This Row],[SSGUID]],allsections[SGUID],0),1)</f>
        <v>QMS 12.3.4 Technical skills and qualifications - Training in food safety and good agricultural practices for internal QMS and farm auditors</v>
      </c>
      <c r="T9" t="str">
        <f>INDEX(allsections[[S]:[Order]],MATCH(PIs[[#This Row],[SSGUID]],allsections[SGUID],0),2)</f>
        <v>-</v>
      </c>
      <c r="U9" t="e">
        <f>INDEX(#REF!,MATCH(PIs[[#This Row],[GUID]],#REF!,0),2)</f>
        <v>#REF!</v>
      </c>
      <c r="V9" t="b">
        <v>0</v>
      </c>
    </row>
    <row r="10" spans="1:23">
      <c r="A10" t="s">
        <v>1000</v>
      </c>
      <c r="C10" t="s">
        <v>430</v>
      </c>
      <c r="D10" t="s">
        <v>1001</v>
      </c>
      <c r="E10" t="s">
        <v>1002</v>
      </c>
      <c r="F10" t="s">
        <v>971</v>
      </c>
      <c r="G10" t="s">
        <v>138</v>
      </c>
      <c r="H10" t="s">
        <v>972</v>
      </c>
      <c r="I10" t="str">
        <f>INDEX(Level[Level],MATCH(PIs[[#This Row],[L]],Level[GUID],0),1)</f>
        <v>Major Must</v>
      </c>
      <c r="N10" t="s">
        <v>978</v>
      </c>
      <c r="O10" t="str">
        <f>INDEX(allsections[[S]:[Order]],MATCH(PIs[[#This Row],[SGUID]],allsections[SGUID],0),1)</f>
        <v>QMS 12 Qualification Requirements</v>
      </c>
      <c r="P10" t="str">
        <f>INDEX(allsections[[S]:[Order]],MATCH(PIs[[#This Row],[SGUID]],allsections[SGUID],0),2)</f>
        <v>-</v>
      </c>
      <c r="Q10">
        <f>INDEX(allsections[[S]:[Order]],MATCH(PIs[[#This Row],[SGUID]],allsections[SGUID],0),3)</f>
        <v>12</v>
      </c>
      <c r="R10" t="s">
        <v>979</v>
      </c>
      <c r="S10" t="str">
        <f>INDEX(allsections[[S]:[Order]],MATCH(PIs[[#This Row],[SSGUID]],allsections[SGUID],0),1)</f>
        <v>QMS 12.3.4 Technical skills and qualifications - Training in food safety and good agricultural practices for internal QMS and farm auditors</v>
      </c>
      <c r="T10" t="str">
        <f>INDEX(allsections[[S]:[Order]],MATCH(PIs[[#This Row],[SSGUID]],allsections[SGUID],0),2)</f>
        <v>-</v>
      </c>
      <c r="U10" t="e">
        <f>INDEX(#REF!,MATCH(PIs[[#This Row],[GUID]],#REF!,0),2)</f>
        <v>#REF!</v>
      </c>
      <c r="V10" t="b">
        <v>0</v>
      </c>
    </row>
    <row r="11" spans="1:23">
      <c r="A11" t="s">
        <v>1003</v>
      </c>
      <c r="C11" t="s">
        <v>425</v>
      </c>
      <c r="D11" t="s">
        <v>1004</v>
      </c>
      <c r="E11" t="s">
        <v>1005</v>
      </c>
      <c r="F11" t="s">
        <v>971</v>
      </c>
      <c r="G11" t="s">
        <v>138</v>
      </c>
      <c r="H11" t="s">
        <v>972</v>
      </c>
      <c r="I11" t="str">
        <f>INDEX(Level[Level],MATCH(PIs[[#This Row],[L]],Level[GUID],0),1)</f>
        <v>Major Must</v>
      </c>
      <c r="N11" t="s">
        <v>978</v>
      </c>
      <c r="O11" t="str">
        <f>INDEX(allsections[[S]:[Order]],MATCH(PIs[[#This Row],[SGUID]],allsections[SGUID],0),1)</f>
        <v>QMS 12 Qualification Requirements</v>
      </c>
      <c r="P11" t="str">
        <f>INDEX(allsections[[S]:[Order]],MATCH(PIs[[#This Row],[SGUID]],allsections[SGUID],0),2)</f>
        <v>-</v>
      </c>
      <c r="Q11">
        <f>INDEX(allsections[[S]:[Order]],MATCH(PIs[[#This Row],[SGUID]],allsections[SGUID],0),3)</f>
        <v>12</v>
      </c>
      <c r="R11" t="s">
        <v>1006</v>
      </c>
      <c r="S11" t="str">
        <f>INDEX(allsections[[S]:[Order]],MATCH(PIs[[#This Row],[SSGUID]],allsections[SGUID],0),1)</f>
        <v>QMS 12.3.3  Technical skills and qualifications - Internal farm auditor</v>
      </c>
      <c r="T11" t="str">
        <f>INDEX(allsections[[S]:[Order]],MATCH(PIs[[#This Row],[SSGUID]],allsections[SGUID],0),2)</f>
        <v>Sign-off of internal farm auditors shall only occur as a result of:</v>
      </c>
      <c r="U11" t="e">
        <f>INDEX(#REF!,MATCH(PIs[[#This Row],[GUID]],#REF!,0),2)</f>
        <v>#REF!</v>
      </c>
      <c r="V11" t="b">
        <v>0</v>
      </c>
    </row>
    <row r="12" spans="1:23">
      <c r="A12" t="s">
        <v>1007</v>
      </c>
      <c r="C12" t="s">
        <v>423</v>
      </c>
      <c r="D12" t="s">
        <v>1008</v>
      </c>
      <c r="E12" t="s">
        <v>1009</v>
      </c>
      <c r="F12" t="s">
        <v>971</v>
      </c>
      <c r="G12" t="s">
        <v>138</v>
      </c>
      <c r="H12" t="s">
        <v>972</v>
      </c>
      <c r="I12" t="str">
        <f>INDEX(Level[Level],MATCH(PIs[[#This Row],[L]],Level[GUID],0),1)</f>
        <v>Major Must</v>
      </c>
      <c r="N12" t="s">
        <v>978</v>
      </c>
      <c r="O12" t="str">
        <f>INDEX(allsections[[S]:[Order]],MATCH(PIs[[#This Row],[SGUID]],allsections[SGUID],0),1)</f>
        <v>QMS 12 Qualification Requirements</v>
      </c>
      <c r="P12" t="str">
        <f>INDEX(allsections[[S]:[Order]],MATCH(PIs[[#This Row],[SGUID]],allsections[SGUID],0),2)</f>
        <v>-</v>
      </c>
      <c r="Q12">
        <f>INDEX(allsections[[S]:[Order]],MATCH(PIs[[#This Row],[SGUID]],allsections[SGUID],0),3)</f>
        <v>12</v>
      </c>
      <c r="R12" t="s">
        <v>1006</v>
      </c>
      <c r="S12" t="str">
        <f>INDEX(allsections[[S]:[Order]],MATCH(PIs[[#This Row],[SSGUID]],allsections[SGUID],0),1)</f>
        <v>QMS 12.3.3  Technical skills and qualifications - Internal farm auditor</v>
      </c>
      <c r="T12" t="str">
        <f>INDEX(allsections[[S]:[Order]],MATCH(PIs[[#This Row],[SSGUID]],allsections[SGUID],0),2)</f>
        <v>Sign-off of internal farm auditors shall only occur as a result of:</v>
      </c>
      <c r="U12" t="e">
        <f>INDEX(#REF!,MATCH(PIs[[#This Row],[GUID]],#REF!,0),2)</f>
        <v>#REF!</v>
      </c>
      <c r="V12" t="b">
        <v>0</v>
      </c>
    </row>
    <row r="13" spans="1:23">
      <c r="A13" t="s">
        <v>1010</v>
      </c>
      <c r="C13" t="s">
        <v>419</v>
      </c>
      <c r="D13" t="s">
        <v>1011</v>
      </c>
      <c r="E13" t="s">
        <v>1012</v>
      </c>
      <c r="F13" t="s">
        <v>971</v>
      </c>
      <c r="G13" t="s">
        <v>138</v>
      </c>
      <c r="H13" t="s">
        <v>972</v>
      </c>
      <c r="I13" t="str">
        <f>INDEX(Level[Level],MATCH(PIs[[#This Row],[L]],Level[GUID],0),1)</f>
        <v>Major Must</v>
      </c>
      <c r="N13" t="s">
        <v>978</v>
      </c>
      <c r="O13" t="str">
        <f>INDEX(allsections[[S]:[Order]],MATCH(PIs[[#This Row],[SGUID]],allsections[SGUID],0),1)</f>
        <v>QMS 12 Qualification Requirements</v>
      </c>
      <c r="P13" t="str">
        <f>INDEX(allsections[[S]:[Order]],MATCH(PIs[[#This Row],[SGUID]],allsections[SGUID],0),2)</f>
        <v>-</v>
      </c>
      <c r="Q13">
        <f>INDEX(allsections[[S]:[Order]],MATCH(PIs[[#This Row],[SGUID]],allsections[SGUID],0),3)</f>
        <v>12</v>
      </c>
      <c r="R13" t="s">
        <v>1013</v>
      </c>
      <c r="S13" t="str">
        <f>INDEX(allsections[[S]:[Order]],MATCH(PIs[[#This Row],[SSGUID]],allsections[SGUID],0),1)</f>
        <v>QMS 12.3.2 Technical skills and qualifications - Internal QMS auditor</v>
      </c>
      <c r="T13" t="str">
        <f>INDEX(allsections[[S]:[Order]],MATCH(PIs[[#This Row],[SSGUID]],allsections[SGUID],0),2)</f>
        <v>-</v>
      </c>
      <c r="U13" t="e">
        <f>INDEX(#REF!,MATCH(PIs[[#This Row],[GUID]],#REF!,0),2)</f>
        <v>#REF!</v>
      </c>
      <c r="V13" t="b">
        <v>0</v>
      </c>
    </row>
    <row r="14" spans="1:23">
      <c r="A14" t="s">
        <v>1014</v>
      </c>
      <c r="C14" t="s">
        <v>417</v>
      </c>
      <c r="D14" t="s">
        <v>1015</v>
      </c>
      <c r="E14" t="s">
        <v>1016</v>
      </c>
      <c r="F14" t="s">
        <v>971</v>
      </c>
      <c r="G14" t="s">
        <v>138</v>
      </c>
      <c r="H14" t="s">
        <v>972</v>
      </c>
      <c r="I14" t="str">
        <f>INDEX(Level[Level],MATCH(PIs[[#This Row],[L]],Level[GUID],0),1)</f>
        <v>Major Must</v>
      </c>
      <c r="N14" t="s">
        <v>978</v>
      </c>
      <c r="O14" t="str">
        <f>INDEX(allsections[[S]:[Order]],MATCH(PIs[[#This Row],[SGUID]],allsections[SGUID],0),1)</f>
        <v>QMS 12 Qualification Requirements</v>
      </c>
      <c r="P14" t="str">
        <f>INDEX(allsections[[S]:[Order]],MATCH(PIs[[#This Row],[SGUID]],allsections[SGUID],0),2)</f>
        <v>-</v>
      </c>
      <c r="Q14">
        <f>INDEX(allsections[[S]:[Order]],MATCH(PIs[[#This Row],[SGUID]],allsections[SGUID],0),3)</f>
        <v>12</v>
      </c>
      <c r="R14" t="s">
        <v>1013</v>
      </c>
      <c r="S14" t="str">
        <f>INDEX(allsections[[S]:[Order]],MATCH(PIs[[#This Row],[SSGUID]],allsections[SGUID],0),1)</f>
        <v>QMS 12.3.2 Technical skills and qualifications - Internal QMS auditor</v>
      </c>
      <c r="T14" t="str">
        <f>INDEX(allsections[[S]:[Order]],MATCH(PIs[[#This Row],[SSGUID]],allsections[SGUID],0),2)</f>
        <v>-</v>
      </c>
      <c r="U14" t="e">
        <f>INDEX(#REF!,MATCH(PIs[[#This Row],[GUID]],#REF!,0),2)</f>
        <v>#REF!</v>
      </c>
      <c r="V14" t="b">
        <v>0</v>
      </c>
    </row>
    <row r="15" spans="1:23">
      <c r="A15" t="s">
        <v>1017</v>
      </c>
      <c r="C15" t="s">
        <v>414</v>
      </c>
      <c r="D15" t="s">
        <v>1018</v>
      </c>
      <c r="E15" t="s">
        <v>1019</v>
      </c>
      <c r="F15" t="s">
        <v>971</v>
      </c>
      <c r="G15" t="s">
        <v>138</v>
      </c>
      <c r="H15" t="s">
        <v>972</v>
      </c>
      <c r="I15" t="str">
        <f>INDEX(Level[Level],MATCH(PIs[[#This Row],[L]],Level[GUID],0),1)</f>
        <v>Major Must</v>
      </c>
      <c r="N15" t="s">
        <v>978</v>
      </c>
      <c r="O15" t="str">
        <f>INDEX(allsections[[S]:[Order]],MATCH(PIs[[#This Row],[SGUID]],allsections[SGUID],0),1)</f>
        <v>QMS 12 Qualification Requirements</v>
      </c>
      <c r="P15" t="str">
        <f>INDEX(allsections[[S]:[Order]],MATCH(PIs[[#This Row],[SGUID]],allsections[SGUID],0),2)</f>
        <v>-</v>
      </c>
      <c r="Q15">
        <f>INDEX(allsections[[S]:[Order]],MATCH(PIs[[#This Row],[SGUID]],allsections[SGUID],0),3)</f>
        <v>12</v>
      </c>
      <c r="R15" t="s">
        <v>1020</v>
      </c>
      <c r="S15" t="str">
        <f>INDEX(allsections[[S]:[Order]],MATCH(PIs[[#This Row],[SSGUID]],allsections[SGUID],0),1)</f>
        <v>QMS 12.3.1 Technical skills and qualifications - QMS manager</v>
      </c>
      <c r="T15" t="str">
        <f>INDEX(allsections[[S]:[Order]],MATCH(PIs[[#This Row],[SSGUID]],allsections[SGUID],0),2)</f>
        <v>-</v>
      </c>
      <c r="U15" t="e">
        <f>INDEX(#REF!,MATCH(PIs[[#This Row],[GUID]],#REF!,0),2)</f>
        <v>#REF!</v>
      </c>
      <c r="V15" t="b">
        <v>0</v>
      </c>
    </row>
    <row r="16" spans="1:23">
      <c r="A16" t="s">
        <v>1021</v>
      </c>
      <c r="C16" t="s">
        <v>411</v>
      </c>
      <c r="D16" t="s">
        <v>1022</v>
      </c>
      <c r="E16" t="s">
        <v>1023</v>
      </c>
      <c r="F16" t="s">
        <v>971</v>
      </c>
      <c r="G16" t="s">
        <v>138</v>
      </c>
      <c r="H16" t="s">
        <v>972</v>
      </c>
      <c r="I16" t="str">
        <f>INDEX(Level[Level],MATCH(PIs[[#This Row],[L]],Level[GUID],0),1)</f>
        <v>Major Must</v>
      </c>
      <c r="N16" t="s">
        <v>978</v>
      </c>
      <c r="O16" t="str">
        <f>INDEX(allsections[[S]:[Order]],MATCH(PIs[[#This Row],[SGUID]],allsections[SGUID],0),1)</f>
        <v>QMS 12 Qualification Requirements</v>
      </c>
      <c r="P16" t="str">
        <f>INDEX(allsections[[S]:[Order]],MATCH(PIs[[#This Row],[SGUID]],allsections[SGUID],0),2)</f>
        <v>-</v>
      </c>
      <c r="Q16">
        <f>INDEX(allsections[[S]:[Order]],MATCH(PIs[[#This Row],[SGUID]],allsections[SGUID],0),3)</f>
        <v>12</v>
      </c>
      <c r="R16" t="s">
        <v>1024</v>
      </c>
      <c r="S16" t="str">
        <f>INDEX(allsections[[S]:[Order]],MATCH(PIs[[#This Row],[SSGUID]],allsections[SGUID],0),1)</f>
        <v xml:space="preserve">QMS 12.2 Formal qualifications for internal  farm auditors </v>
      </c>
      <c r="T16" t="str">
        <f>INDEX(allsections[[S]:[Order]],MATCH(PIs[[#This Row],[SSGUID]],allsections[SGUID],0),2)</f>
        <v>-</v>
      </c>
      <c r="U16" t="e">
        <f>INDEX(#REF!,MATCH(PIs[[#This Row],[GUID]],#REF!,0),2)</f>
        <v>#REF!</v>
      </c>
      <c r="V16" t="b">
        <v>0</v>
      </c>
    </row>
    <row r="17" spans="1:22">
      <c r="A17" t="s">
        <v>1025</v>
      </c>
      <c r="C17" t="s">
        <v>408</v>
      </c>
      <c r="D17" t="s">
        <v>1026</v>
      </c>
      <c r="E17" t="s">
        <v>1027</v>
      </c>
      <c r="F17" t="s">
        <v>971</v>
      </c>
      <c r="G17" t="s">
        <v>138</v>
      </c>
      <c r="H17" t="s">
        <v>972</v>
      </c>
      <c r="I17" t="str">
        <f>INDEX(Level[Level],MATCH(PIs[[#This Row],[L]],Level[GUID],0),1)</f>
        <v>Major Must</v>
      </c>
      <c r="N17" t="s">
        <v>978</v>
      </c>
      <c r="O17" t="str">
        <f>INDEX(allsections[[S]:[Order]],MATCH(PIs[[#This Row],[SGUID]],allsections[SGUID],0),1)</f>
        <v>QMS 12 Qualification Requirements</v>
      </c>
      <c r="P17" t="str">
        <f>INDEX(allsections[[S]:[Order]],MATCH(PIs[[#This Row],[SGUID]],allsections[SGUID],0),2)</f>
        <v>-</v>
      </c>
      <c r="Q17">
        <f>INDEX(allsections[[S]:[Order]],MATCH(PIs[[#This Row],[SGUID]],allsections[SGUID],0),3)</f>
        <v>12</v>
      </c>
      <c r="R17" t="s">
        <v>1028</v>
      </c>
      <c r="S17" t="str">
        <f>INDEX(allsections[[S]:[Order]],MATCH(PIs[[#This Row],[SSGUID]],allsections[SGUID],0),1)</f>
        <v>QMS 12.1 Formal qualifications for internal QMS auditors</v>
      </c>
      <c r="T17" t="str">
        <f>INDEX(allsections[[S]:[Order]],MATCH(PIs[[#This Row],[SSGUID]],allsections[SGUID],0),2)</f>
        <v>-</v>
      </c>
      <c r="U17" t="e">
        <f>INDEX(#REF!,MATCH(PIs[[#This Row],[GUID]],#REF!,0),2)</f>
        <v>#REF!</v>
      </c>
      <c r="V17" t="b">
        <v>0</v>
      </c>
    </row>
    <row r="18" spans="1:22">
      <c r="A18" t="s">
        <v>1029</v>
      </c>
      <c r="C18" t="s">
        <v>404</v>
      </c>
      <c r="D18" t="s">
        <v>1030</v>
      </c>
      <c r="E18" t="s">
        <v>1031</v>
      </c>
      <c r="F18" t="s">
        <v>971</v>
      </c>
      <c r="G18" t="s">
        <v>138</v>
      </c>
      <c r="H18" t="s">
        <v>972</v>
      </c>
      <c r="I18" t="str">
        <f>INDEX(Level[Level],MATCH(PIs[[#This Row],[L]],Level[GUID],0),1)</f>
        <v>Major Must</v>
      </c>
      <c r="N18" t="s">
        <v>1032</v>
      </c>
      <c r="O18" t="str">
        <f>INDEX(allsections[[S]:[Order]],MATCH(PIs[[#This Row],[SGUID]],allsections[SGUID],0),1)</f>
        <v>QMS 11 Minimum Qualification requirements for key staff</v>
      </c>
      <c r="P18" t="str">
        <f>INDEX(allsections[[S]:[Order]],MATCH(PIs[[#This Row],[SGUID]],allsections[SGUID],0),2)</f>
        <v>-</v>
      </c>
      <c r="Q18">
        <f>INDEX(allsections[[S]:[Order]],MATCH(PIs[[#This Row],[SGUID]],allsections[SGUID],0),3)</f>
        <v>11</v>
      </c>
      <c r="R18" t="s">
        <v>1033</v>
      </c>
      <c r="S18" t="str">
        <f>INDEX(allsections[[S]:[Order]],MATCH(PIs[[#This Row],[SSGUID]],allsections[SGUID],0),1)</f>
        <v>QMS 11.3 Key Tasks -Internal farm auditors</v>
      </c>
      <c r="T18" t="str">
        <f>INDEX(allsections[[S]:[Order]],MATCH(PIs[[#This Row],[SSGUID]],allsections[SGUID],0),2)</f>
        <v>-</v>
      </c>
      <c r="U18" t="e">
        <f>INDEX(#REF!,MATCH(PIs[[#This Row],[GUID]],#REF!,0),2)</f>
        <v>#REF!</v>
      </c>
      <c r="V18" t="b">
        <v>0</v>
      </c>
    </row>
    <row r="19" spans="1:22">
      <c r="A19" t="s">
        <v>1034</v>
      </c>
      <c r="C19" t="s">
        <v>402</v>
      </c>
      <c r="D19" t="s">
        <v>1035</v>
      </c>
      <c r="E19" t="s">
        <v>1036</v>
      </c>
      <c r="F19" t="s">
        <v>971</v>
      </c>
      <c r="G19" t="s">
        <v>138</v>
      </c>
      <c r="H19" t="s">
        <v>972</v>
      </c>
      <c r="I19" t="str">
        <f>INDEX(Level[Level],MATCH(PIs[[#This Row],[L]],Level[GUID],0),1)</f>
        <v>Major Must</v>
      </c>
      <c r="N19" t="s">
        <v>1032</v>
      </c>
      <c r="O19" t="str">
        <f>INDEX(allsections[[S]:[Order]],MATCH(PIs[[#This Row],[SGUID]],allsections[SGUID],0),1)</f>
        <v>QMS 11 Minimum Qualification requirements for key staff</v>
      </c>
      <c r="P19" t="str">
        <f>INDEX(allsections[[S]:[Order]],MATCH(PIs[[#This Row],[SGUID]],allsections[SGUID],0),2)</f>
        <v>-</v>
      </c>
      <c r="Q19">
        <f>INDEX(allsections[[S]:[Order]],MATCH(PIs[[#This Row],[SGUID]],allsections[SGUID],0),3)</f>
        <v>11</v>
      </c>
      <c r="R19" t="s">
        <v>1033</v>
      </c>
      <c r="S19" t="str">
        <f>INDEX(allsections[[S]:[Order]],MATCH(PIs[[#This Row],[SSGUID]],allsections[SGUID],0),1)</f>
        <v>QMS 11.3 Key Tasks -Internal farm auditors</v>
      </c>
      <c r="T19" t="str">
        <f>INDEX(allsections[[S]:[Order]],MATCH(PIs[[#This Row],[SSGUID]],allsections[SGUID],0),2)</f>
        <v>-</v>
      </c>
      <c r="U19" t="e">
        <f>INDEX(#REF!,MATCH(PIs[[#This Row],[GUID]],#REF!,0),2)</f>
        <v>#REF!</v>
      </c>
      <c r="V19" t="b">
        <v>0</v>
      </c>
    </row>
    <row r="20" spans="1:22">
      <c r="A20" t="s">
        <v>1037</v>
      </c>
      <c r="C20" t="s">
        <v>400</v>
      </c>
      <c r="D20" t="s">
        <v>1038</v>
      </c>
      <c r="E20" t="s">
        <v>1039</v>
      </c>
      <c r="F20" t="s">
        <v>971</v>
      </c>
      <c r="G20" t="s">
        <v>138</v>
      </c>
      <c r="H20" t="s">
        <v>972</v>
      </c>
      <c r="I20" t="str">
        <f>INDEX(Level[Level],MATCH(PIs[[#This Row],[L]],Level[GUID],0),1)</f>
        <v>Major Must</v>
      </c>
      <c r="N20" t="s">
        <v>1032</v>
      </c>
      <c r="O20" t="str">
        <f>INDEX(allsections[[S]:[Order]],MATCH(PIs[[#This Row],[SGUID]],allsections[SGUID],0),1)</f>
        <v>QMS 11 Minimum Qualification requirements for key staff</v>
      </c>
      <c r="P20" t="str">
        <f>INDEX(allsections[[S]:[Order]],MATCH(PIs[[#This Row],[SGUID]],allsections[SGUID],0),2)</f>
        <v>-</v>
      </c>
      <c r="Q20">
        <f>INDEX(allsections[[S]:[Order]],MATCH(PIs[[#This Row],[SGUID]],allsections[SGUID],0),3)</f>
        <v>11</v>
      </c>
      <c r="R20" t="s">
        <v>1033</v>
      </c>
      <c r="S20" t="str">
        <f>INDEX(allsections[[S]:[Order]],MATCH(PIs[[#This Row],[SSGUID]],allsections[SGUID],0),1)</f>
        <v>QMS 11.3 Key Tasks -Internal farm auditors</v>
      </c>
      <c r="T20" t="str">
        <f>INDEX(allsections[[S]:[Order]],MATCH(PIs[[#This Row],[SSGUID]],allsections[SGUID],0),2)</f>
        <v>-</v>
      </c>
      <c r="U20" t="e">
        <f>INDEX(#REF!,MATCH(PIs[[#This Row],[GUID]],#REF!,0),2)</f>
        <v>#REF!</v>
      </c>
      <c r="V20" t="b">
        <v>0</v>
      </c>
    </row>
    <row r="21" spans="1:22">
      <c r="A21" t="s">
        <v>1040</v>
      </c>
      <c r="C21" t="s">
        <v>397</v>
      </c>
      <c r="D21" t="s">
        <v>1041</v>
      </c>
      <c r="E21" t="s">
        <v>1042</v>
      </c>
      <c r="F21" t="s">
        <v>971</v>
      </c>
      <c r="G21" t="s">
        <v>138</v>
      </c>
      <c r="H21" t="s">
        <v>972</v>
      </c>
      <c r="I21" t="str">
        <f>INDEX(Level[Level],MATCH(PIs[[#This Row],[L]],Level[GUID],0),1)</f>
        <v>Major Must</v>
      </c>
      <c r="N21" t="s">
        <v>1032</v>
      </c>
      <c r="O21" t="str">
        <f>INDEX(allsections[[S]:[Order]],MATCH(PIs[[#This Row],[SGUID]],allsections[SGUID],0),1)</f>
        <v>QMS 11 Minimum Qualification requirements for key staff</v>
      </c>
      <c r="P21" t="str">
        <f>INDEX(allsections[[S]:[Order]],MATCH(PIs[[#This Row],[SGUID]],allsections[SGUID],0),2)</f>
        <v>-</v>
      </c>
      <c r="Q21">
        <f>INDEX(allsections[[S]:[Order]],MATCH(PIs[[#This Row],[SGUID]],allsections[SGUID],0),3)</f>
        <v>11</v>
      </c>
      <c r="R21" t="s">
        <v>1043</v>
      </c>
      <c r="S21" t="str">
        <f>INDEX(allsections[[S]:[Order]],MATCH(PIs[[#This Row],[SSGUID]],allsections[SGUID],0),1)</f>
        <v>QMS 11.2 Key Tasks - Internal QMS auditors</v>
      </c>
      <c r="T21" t="str">
        <f>INDEX(allsections[[S]:[Order]],MATCH(PIs[[#This Row],[SSGUID]],allsections[SGUID],0),2)</f>
        <v>-</v>
      </c>
      <c r="U21" t="e">
        <f>INDEX(#REF!,MATCH(PIs[[#This Row],[GUID]],#REF!,0),2)</f>
        <v>#REF!</v>
      </c>
      <c r="V21" t="b">
        <v>0</v>
      </c>
    </row>
    <row r="22" spans="1:22">
      <c r="A22" t="s">
        <v>1044</v>
      </c>
      <c r="C22" t="s">
        <v>395</v>
      </c>
      <c r="D22" t="s">
        <v>1045</v>
      </c>
      <c r="E22" t="s">
        <v>1046</v>
      </c>
      <c r="F22" t="s">
        <v>971</v>
      </c>
      <c r="G22" t="s">
        <v>138</v>
      </c>
      <c r="H22" t="s">
        <v>972</v>
      </c>
      <c r="I22" t="str">
        <f>INDEX(Level[Level],MATCH(PIs[[#This Row],[L]],Level[GUID],0),1)</f>
        <v>Major Must</v>
      </c>
      <c r="N22" t="s">
        <v>1032</v>
      </c>
      <c r="O22" t="str">
        <f>INDEX(allsections[[S]:[Order]],MATCH(PIs[[#This Row],[SGUID]],allsections[SGUID],0),1)</f>
        <v>QMS 11 Minimum Qualification requirements for key staff</v>
      </c>
      <c r="P22" t="str">
        <f>INDEX(allsections[[S]:[Order]],MATCH(PIs[[#This Row],[SGUID]],allsections[SGUID],0),2)</f>
        <v>-</v>
      </c>
      <c r="Q22">
        <f>INDEX(allsections[[S]:[Order]],MATCH(PIs[[#This Row],[SGUID]],allsections[SGUID],0),3)</f>
        <v>11</v>
      </c>
      <c r="R22" t="s">
        <v>1043</v>
      </c>
      <c r="S22" t="str">
        <f>INDEX(allsections[[S]:[Order]],MATCH(PIs[[#This Row],[SSGUID]],allsections[SGUID],0),1)</f>
        <v>QMS 11.2 Key Tasks - Internal QMS auditors</v>
      </c>
      <c r="T22" t="str">
        <f>INDEX(allsections[[S]:[Order]],MATCH(PIs[[#This Row],[SSGUID]],allsections[SGUID],0),2)</f>
        <v>-</v>
      </c>
      <c r="U22" t="e">
        <f>INDEX(#REF!,MATCH(PIs[[#This Row],[GUID]],#REF!,0),2)</f>
        <v>#REF!</v>
      </c>
      <c r="V22" t="b">
        <v>0</v>
      </c>
    </row>
    <row r="23" spans="1:22">
      <c r="A23" t="s">
        <v>1047</v>
      </c>
      <c r="C23" t="s">
        <v>1048</v>
      </c>
      <c r="D23" t="s">
        <v>1049</v>
      </c>
      <c r="E23" t="s">
        <v>1050</v>
      </c>
      <c r="F23" t="s">
        <v>971</v>
      </c>
      <c r="G23" t="s">
        <v>138</v>
      </c>
      <c r="H23" t="s">
        <v>972</v>
      </c>
      <c r="I23" t="str">
        <f>INDEX(Level[Level],MATCH(PIs[[#This Row],[L]],Level[GUID],0),1)</f>
        <v>Major Must</v>
      </c>
      <c r="N23" t="s">
        <v>1032</v>
      </c>
      <c r="O23" t="str">
        <f>INDEX(allsections[[S]:[Order]],MATCH(PIs[[#This Row],[SGUID]],allsections[SGUID],0),1)</f>
        <v>QMS 11 Minimum Qualification requirements for key staff</v>
      </c>
      <c r="P23" t="str">
        <f>INDEX(allsections[[S]:[Order]],MATCH(PIs[[#This Row],[SGUID]],allsections[SGUID],0),2)</f>
        <v>-</v>
      </c>
      <c r="Q23">
        <f>INDEX(allsections[[S]:[Order]],MATCH(PIs[[#This Row],[SGUID]],allsections[SGUID],0),3)</f>
        <v>11</v>
      </c>
      <c r="R23" t="s">
        <v>1043</v>
      </c>
      <c r="S23" t="str">
        <f>INDEX(allsections[[S]:[Order]],MATCH(PIs[[#This Row],[SSGUID]],allsections[SGUID],0),1)</f>
        <v>QMS 11.2 Key Tasks - Internal QMS auditors</v>
      </c>
      <c r="T23" t="str">
        <f>INDEX(allsections[[S]:[Order]],MATCH(PIs[[#This Row],[SSGUID]],allsections[SGUID],0),2)</f>
        <v>-</v>
      </c>
      <c r="U23" t="e">
        <f>INDEX(#REF!,MATCH(PIs[[#This Row],[GUID]],#REF!,0),2)</f>
        <v>#REF!</v>
      </c>
      <c r="V23" t="b">
        <v>0</v>
      </c>
    </row>
    <row r="24" spans="1:22">
      <c r="A24" t="s">
        <v>1051</v>
      </c>
      <c r="C24" t="s">
        <v>390</v>
      </c>
      <c r="D24" t="s">
        <v>1052</v>
      </c>
      <c r="E24" t="s">
        <v>1053</v>
      </c>
      <c r="F24" t="s">
        <v>971</v>
      </c>
      <c r="G24" t="s">
        <v>138</v>
      </c>
      <c r="H24" t="s">
        <v>972</v>
      </c>
      <c r="I24" t="str">
        <f>INDEX(Level[Level],MATCH(PIs[[#This Row],[L]],Level[GUID],0),1)</f>
        <v>Major Must</v>
      </c>
      <c r="N24" t="s">
        <v>1032</v>
      </c>
      <c r="O24" t="str">
        <f>INDEX(allsections[[S]:[Order]],MATCH(PIs[[#This Row],[SGUID]],allsections[SGUID],0),1)</f>
        <v>QMS 11 Minimum Qualification requirements for key staff</v>
      </c>
      <c r="P24" t="str">
        <f>INDEX(allsections[[S]:[Order]],MATCH(PIs[[#This Row],[SGUID]],allsections[SGUID],0),2)</f>
        <v>-</v>
      </c>
      <c r="Q24">
        <f>INDEX(allsections[[S]:[Order]],MATCH(PIs[[#This Row],[SGUID]],allsections[SGUID],0),3)</f>
        <v>11</v>
      </c>
      <c r="R24" t="s">
        <v>1054</v>
      </c>
      <c r="S24" t="str">
        <f>INDEX(allsections[[S]:[Order]],MATCH(PIs[[#This Row],[SSGUID]],allsections[SGUID],0),1)</f>
        <v>QMS 11.1 Key Tasks - QMS manager</v>
      </c>
      <c r="T24" t="str">
        <f>INDEX(allsections[[S]:[Order]],MATCH(PIs[[#This Row],[SSGUID]],allsections[SGUID],0),2)</f>
        <v>-</v>
      </c>
      <c r="U24" t="e">
        <f>INDEX(#REF!,MATCH(PIs[[#This Row],[GUID]],#REF!,0),2)</f>
        <v>#REF!</v>
      </c>
      <c r="V24" t="b">
        <v>0</v>
      </c>
    </row>
    <row r="25" spans="1:22">
      <c r="A25" t="s">
        <v>1055</v>
      </c>
      <c r="C25" t="s">
        <v>388</v>
      </c>
      <c r="D25" t="s">
        <v>1056</v>
      </c>
      <c r="E25" t="s">
        <v>1057</v>
      </c>
      <c r="F25" t="s">
        <v>971</v>
      </c>
      <c r="G25" t="s">
        <v>138</v>
      </c>
      <c r="H25" t="s">
        <v>972</v>
      </c>
      <c r="I25" t="str">
        <f>INDEX(Level[Level],MATCH(PIs[[#This Row],[L]],Level[GUID],0),1)</f>
        <v>Major Must</v>
      </c>
      <c r="N25" t="s">
        <v>1032</v>
      </c>
      <c r="O25" t="str">
        <f>INDEX(allsections[[S]:[Order]],MATCH(PIs[[#This Row],[SGUID]],allsections[SGUID],0),1)</f>
        <v>QMS 11 Minimum Qualification requirements for key staff</v>
      </c>
      <c r="P25" t="str">
        <f>INDEX(allsections[[S]:[Order]],MATCH(PIs[[#This Row],[SGUID]],allsections[SGUID],0),2)</f>
        <v>-</v>
      </c>
      <c r="Q25">
        <f>INDEX(allsections[[S]:[Order]],MATCH(PIs[[#This Row],[SGUID]],allsections[SGUID],0),3)</f>
        <v>11</v>
      </c>
      <c r="R25" t="s">
        <v>1054</v>
      </c>
      <c r="S25" t="str">
        <f>INDEX(allsections[[S]:[Order]],MATCH(PIs[[#This Row],[SSGUID]],allsections[SGUID],0),1)</f>
        <v>QMS 11.1 Key Tasks - QMS manager</v>
      </c>
      <c r="T25" t="str">
        <f>INDEX(allsections[[S]:[Order]],MATCH(PIs[[#This Row],[SSGUID]],allsections[SGUID],0),2)</f>
        <v>-</v>
      </c>
      <c r="U25" t="e">
        <f>INDEX(#REF!,MATCH(PIs[[#This Row],[GUID]],#REF!,0),2)</f>
        <v>#REF!</v>
      </c>
      <c r="V25" t="b">
        <v>0</v>
      </c>
    </row>
    <row r="26" spans="1:22">
      <c r="A26" t="s">
        <v>1058</v>
      </c>
      <c r="C26" t="s">
        <v>386</v>
      </c>
      <c r="D26" t="s">
        <v>1059</v>
      </c>
      <c r="E26" t="s">
        <v>1060</v>
      </c>
      <c r="F26" t="s">
        <v>971</v>
      </c>
      <c r="G26" t="s">
        <v>138</v>
      </c>
      <c r="H26" t="s">
        <v>972</v>
      </c>
      <c r="I26" t="str">
        <f>INDEX(Level[Level],MATCH(PIs[[#This Row],[L]],Level[GUID],0),1)</f>
        <v>Major Must</v>
      </c>
      <c r="N26" t="s">
        <v>1032</v>
      </c>
      <c r="O26" t="str">
        <f>INDEX(allsections[[S]:[Order]],MATCH(PIs[[#This Row],[SGUID]],allsections[SGUID],0),1)</f>
        <v>QMS 11 Minimum Qualification requirements for key staff</v>
      </c>
      <c r="P26" t="str">
        <f>INDEX(allsections[[S]:[Order]],MATCH(PIs[[#This Row],[SGUID]],allsections[SGUID],0),2)</f>
        <v>-</v>
      </c>
      <c r="Q26">
        <f>INDEX(allsections[[S]:[Order]],MATCH(PIs[[#This Row],[SGUID]],allsections[SGUID],0),3)</f>
        <v>11</v>
      </c>
      <c r="R26" t="s">
        <v>1054</v>
      </c>
      <c r="S26" t="str">
        <f>INDEX(allsections[[S]:[Order]],MATCH(PIs[[#This Row],[SSGUID]],allsections[SGUID],0),1)</f>
        <v>QMS 11.1 Key Tasks - QMS manager</v>
      </c>
      <c r="T26" t="str">
        <f>INDEX(allsections[[S]:[Order]],MATCH(PIs[[#This Row],[SSGUID]],allsections[SGUID],0),2)</f>
        <v>-</v>
      </c>
      <c r="U26" t="e">
        <f>INDEX(#REF!,MATCH(PIs[[#This Row],[GUID]],#REF!,0),2)</f>
        <v>#REF!</v>
      </c>
      <c r="V26" t="b">
        <v>0</v>
      </c>
    </row>
    <row r="27" spans="1:22">
      <c r="A27" t="s">
        <v>1061</v>
      </c>
      <c r="C27" t="s">
        <v>384</v>
      </c>
      <c r="D27" t="s">
        <v>1062</v>
      </c>
      <c r="E27" t="s">
        <v>1063</v>
      </c>
      <c r="F27" t="s">
        <v>971</v>
      </c>
      <c r="G27" t="s">
        <v>138</v>
      </c>
      <c r="H27" t="s">
        <v>972</v>
      </c>
      <c r="I27" t="str">
        <f>INDEX(Level[Level],MATCH(PIs[[#This Row],[L]],Level[GUID],0),1)</f>
        <v>Major Must</v>
      </c>
      <c r="N27" t="s">
        <v>1032</v>
      </c>
      <c r="O27" t="str">
        <f>INDEX(allsections[[S]:[Order]],MATCH(PIs[[#This Row],[SGUID]],allsections[SGUID],0),1)</f>
        <v>QMS 11 Minimum Qualification requirements for key staff</v>
      </c>
      <c r="P27" t="str">
        <f>INDEX(allsections[[S]:[Order]],MATCH(PIs[[#This Row],[SGUID]],allsections[SGUID],0),2)</f>
        <v>-</v>
      </c>
      <c r="Q27">
        <f>INDEX(allsections[[S]:[Order]],MATCH(PIs[[#This Row],[SGUID]],allsections[SGUID],0),3)</f>
        <v>11</v>
      </c>
      <c r="R27" t="s">
        <v>1054</v>
      </c>
      <c r="S27" t="str">
        <f>INDEX(allsections[[S]:[Order]],MATCH(PIs[[#This Row],[SSGUID]],allsections[SGUID],0),1)</f>
        <v>QMS 11.1 Key Tasks - QMS manager</v>
      </c>
      <c r="T27" t="str">
        <f>INDEX(allsections[[S]:[Order]],MATCH(PIs[[#This Row],[SSGUID]],allsections[SGUID],0),2)</f>
        <v>-</v>
      </c>
      <c r="U27" t="e">
        <f>INDEX(#REF!,MATCH(PIs[[#This Row],[GUID]],#REF!,0),2)</f>
        <v>#REF!</v>
      </c>
      <c r="V27" t="b">
        <v>0</v>
      </c>
    </row>
    <row r="28" spans="1:22">
      <c r="A28" t="s">
        <v>1064</v>
      </c>
      <c r="C28" t="s">
        <v>382</v>
      </c>
      <c r="D28" t="s">
        <v>1065</v>
      </c>
      <c r="E28" t="s">
        <v>1066</v>
      </c>
      <c r="F28" t="s">
        <v>971</v>
      </c>
      <c r="G28" t="s">
        <v>138</v>
      </c>
      <c r="H28" t="s">
        <v>972</v>
      </c>
      <c r="I28" t="str">
        <f>INDEX(Level[Level],MATCH(PIs[[#This Row],[L]],Level[GUID],0),1)</f>
        <v>Major Must</v>
      </c>
      <c r="N28" t="s">
        <v>1032</v>
      </c>
      <c r="O28" t="str">
        <f>INDEX(allsections[[S]:[Order]],MATCH(PIs[[#This Row],[SGUID]],allsections[SGUID],0),1)</f>
        <v>QMS 11 Minimum Qualification requirements for key staff</v>
      </c>
      <c r="P28" t="str">
        <f>INDEX(allsections[[S]:[Order]],MATCH(PIs[[#This Row],[SGUID]],allsections[SGUID],0),2)</f>
        <v>-</v>
      </c>
      <c r="Q28">
        <f>INDEX(allsections[[S]:[Order]],MATCH(PIs[[#This Row],[SGUID]],allsections[SGUID],0),3)</f>
        <v>11</v>
      </c>
      <c r="R28" t="s">
        <v>1054</v>
      </c>
      <c r="S28" t="str">
        <f>INDEX(allsections[[S]:[Order]],MATCH(PIs[[#This Row],[SSGUID]],allsections[SGUID],0),1)</f>
        <v>QMS 11.1 Key Tasks - QMS manager</v>
      </c>
      <c r="T28" t="str">
        <f>INDEX(allsections[[S]:[Order]],MATCH(PIs[[#This Row],[SSGUID]],allsections[SGUID],0),2)</f>
        <v>-</v>
      </c>
      <c r="U28" t="e">
        <f>INDEX(#REF!,MATCH(PIs[[#This Row],[GUID]],#REF!,0),2)</f>
        <v>#REF!</v>
      </c>
      <c r="V28" t="b">
        <v>0</v>
      </c>
    </row>
    <row r="29" spans="1:22">
      <c r="A29" t="s">
        <v>1067</v>
      </c>
      <c r="C29" t="s">
        <v>377</v>
      </c>
      <c r="D29" t="s">
        <v>1068</v>
      </c>
      <c r="E29" t="s">
        <v>1069</v>
      </c>
      <c r="F29" t="s">
        <v>971</v>
      </c>
      <c r="G29" t="s">
        <v>138</v>
      </c>
      <c r="H29" t="s">
        <v>972</v>
      </c>
      <c r="I29" t="str">
        <f>INDEX(Level[Level],MATCH(PIs[[#This Row],[L]],Level[GUID],0),1)</f>
        <v>Major Must</v>
      </c>
      <c r="N29" t="s">
        <v>1070</v>
      </c>
      <c r="O29" t="str">
        <f>INDEX(allsections[[S]:[Order]],MATCH(PIs[[#This Row],[SGUID]],allsections[SGUID],0),1)</f>
        <v>QMS 10 Logo Use</v>
      </c>
      <c r="P29" t="str">
        <f>INDEX(allsections[[S]:[Order]],MATCH(PIs[[#This Row],[SGUID]],allsections[SGUID],0),2)</f>
        <v>-</v>
      </c>
      <c r="Q29">
        <f>INDEX(allsections[[S]:[Order]],MATCH(PIs[[#This Row],[SGUID]],allsections[SGUID],0),3)</f>
        <v>10</v>
      </c>
      <c r="R29" t="s">
        <v>974</v>
      </c>
      <c r="S29" t="str">
        <f>INDEX(allsections[[S]:[Order]],MATCH(PIs[[#This Row],[SSGUID]],allsections[SGUID],0),1)</f>
        <v>-</v>
      </c>
      <c r="T29" t="str">
        <f>INDEX(allsections[[S]:[Order]],MATCH(PIs[[#This Row],[SSGUID]],allsections[SGUID],0),2)</f>
        <v>-</v>
      </c>
      <c r="U29" t="e">
        <f>INDEX(#REF!,MATCH(PIs[[#This Row],[GUID]],#REF!,0),2)</f>
        <v>#REF!</v>
      </c>
      <c r="V29" t="b">
        <v>0</v>
      </c>
    </row>
    <row r="30" spans="1:22">
      <c r="A30" t="s">
        <v>1071</v>
      </c>
      <c r="C30" t="s">
        <v>374</v>
      </c>
      <c r="D30" t="s">
        <v>1072</v>
      </c>
      <c r="E30" t="s">
        <v>1073</v>
      </c>
      <c r="F30" t="s">
        <v>971</v>
      </c>
      <c r="G30" t="s">
        <v>138</v>
      </c>
      <c r="H30" t="s">
        <v>972</v>
      </c>
      <c r="I30" t="str">
        <f>INDEX(Level[Level],MATCH(PIs[[#This Row],[L]],Level[GUID],0),1)</f>
        <v>Major Must</v>
      </c>
      <c r="N30" t="s">
        <v>1074</v>
      </c>
      <c r="O30" t="str">
        <f>INDEX(allsections[[S]:[Order]],MATCH(PIs[[#This Row],[SGUID]],allsections[SGUID],0),1)</f>
        <v>QMS 09 Registration of additional members/sites to the certificate</v>
      </c>
      <c r="P30" t="str">
        <f>INDEX(allsections[[S]:[Order]],MATCH(PIs[[#This Row],[SGUID]],allsections[SGUID],0),2)</f>
        <v>-</v>
      </c>
      <c r="Q30">
        <f>INDEX(allsections[[S]:[Order]],MATCH(PIs[[#This Row],[SGUID]],allsections[SGUID],0),3)</f>
        <v>9</v>
      </c>
      <c r="R30" t="s">
        <v>974</v>
      </c>
      <c r="S30" t="str">
        <f>INDEX(allsections[[S]:[Order]],MATCH(PIs[[#This Row],[SSGUID]],allsections[SGUID],0),1)</f>
        <v>-</v>
      </c>
      <c r="T30" t="str">
        <f>INDEX(allsections[[S]:[Order]],MATCH(PIs[[#This Row],[SSGUID]],allsections[SGUID],0),2)</f>
        <v>-</v>
      </c>
      <c r="U30" t="e">
        <f>INDEX(#REF!,MATCH(PIs[[#This Row],[GUID]],#REF!,0),2)</f>
        <v>#REF!</v>
      </c>
      <c r="V30" t="b">
        <v>0</v>
      </c>
    </row>
    <row r="31" spans="1:22">
      <c r="A31" t="s">
        <v>1075</v>
      </c>
      <c r="C31" t="s">
        <v>372</v>
      </c>
      <c r="D31" t="s">
        <v>1076</v>
      </c>
      <c r="E31" t="s">
        <v>1077</v>
      </c>
      <c r="F31" t="s">
        <v>971</v>
      </c>
      <c r="G31" t="s">
        <v>138</v>
      </c>
      <c r="H31" t="s">
        <v>972</v>
      </c>
      <c r="I31" t="str">
        <f>INDEX(Level[Level],MATCH(PIs[[#This Row],[L]],Level[GUID],0),1)</f>
        <v>Major Must</v>
      </c>
      <c r="N31" t="s">
        <v>1074</v>
      </c>
      <c r="O31" t="str">
        <f>INDEX(allsections[[S]:[Order]],MATCH(PIs[[#This Row],[SGUID]],allsections[SGUID],0),1)</f>
        <v>QMS 09 Registration of additional members/sites to the certificate</v>
      </c>
      <c r="P31" t="str">
        <f>INDEX(allsections[[S]:[Order]],MATCH(PIs[[#This Row],[SGUID]],allsections[SGUID],0),2)</f>
        <v>-</v>
      </c>
      <c r="Q31">
        <f>INDEX(allsections[[S]:[Order]],MATCH(PIs[[#This Row],[SGUID]],allsections[SGUID],0),3)</f>
        <v>9</v>
      </c>
      <c r="R31" t="s">
        <v>974</v>
      </c>
      <c r="S31" t="str">
        <f>INDEX(allsections[[S]:[Order]],MATCH(PIs[[#This Row],[SSGUID]],allsections[SGUID],0),1)</f>
        <v>-</v>
      </c>
      <c r="T31" t="str">
        <f>INDEX(allsections[[S]:[Order]],MATCH(PIs[[#This Row],[SSGUID]],allsections[SGUID],0),2)</f>
        <v>-</v>
      </c>
      <c r="U31" t="e">
        <f>INDEX(#REF!,MATCH(PIs[[#This Row],[GUID]],#REF!,0),2)</f>
        <v>#REF!</v>
      </c>
      <c r="V31" t="b">
        <v>0</v>
      </c>
    </row>
    <row r="32" spans="1:22">
      <c r="A32" t="s">
        <v>1078</v>
      </c>
      <c r="C32" t="s">
        <v>370</v>
      </c>
      <c r="D32" t="s">
        <v>1079</v>
      </c>
      <c r="E32" t="s">
        <v>1080</v>
      </c>
      <c r="F32" t="s">
        <v>971</v>
      </c>
      <c r="G32" t="s">
        <v>138</v>
      </c>
      <c r="H32" t="s">
        <v>972</v>
      </c>
      <c r="I32" t="str">
        <f>INDEX(Level[Level],MATCH(PIs[[#This Row],[L]],Level[GUID],0),1)</f>
        <v>Major Must</v>
      </c>
      <c r="N32" t="s">
        <v>1074</v>
      </c>
      <c r="O32" t="str">
        <f>INDEX(allsections[[S]:[Order]],MATCH(PIs[[#This Row],[SGUID]],allsections[SGUID],0),1)</f>
        <v>QMS 09 Registration of additional members/sites to the certificate</v>
      </c>
      <c r="P32" t="str">
        <f>INDEX(allsections[[S]:[Order]],MATCH(PIs[[#This Row],[SGUID]],allsections[SGUID],0),2)</f>
        <v>-</v>
      </c>
      <c r="Q32">
        <f>INDEX(allsections[[S]:[Order]],MATCH(PIs[[#This Row],[SGUID]],allsections[SGUID],0),3)</f>
        <v>9</v>
      </c>
      <c r="R32" t="s">
        <v>974</v>
      </c>
      <c r="S32" t="str">
        <f>INDEX(allsections[[S]:[Order]],MATCH(PIs[[#This Row],[SSGUID]],allsections[SGUID],0),1)</f>
        <v>-</v>
      </c>
      <c r="T32" t="str">
        <f>INDEX(allsections[[S]:[Order]],MATCH(PIs[[#This Row],[SSGUID]],allsections[SGUID],0),2)</f>
        <v>-</v>
      </c>
      <c r="U32" t="e">
        <f>INDEX(#REF!,MATCH(PIs[[#This Row],[GUID]],#REF!,0),2)</f>
        <v>#REF!</v>
      </c>
      <c r="V32" t="b">
        <v>0</v>
      </c>
    </row>
    <row r="33" spans="1:22">
      <c r="A33" t="s">
        <v>1081</v>
      </c>
      <c r="C33" t="s">
        <v>368</v>
      </c>
      <c r="D33" t="s">
        <v>1082</v>
      </c>
      <c r="E33" t="s">
        <v>1083</v>
      </c>
      <c r="F33" t="s">
        <v>971</v>
      </c>
      <c r="G33" t="s">
        <v>138</v>
      </c>
      <c r="H33" t="s">
        <v>972</v>
      </c>
      <c r="I33" t="str">
        <f>INDEX(Level[Level],MATCH(PIs[[#This Row],[L]],Level[GUID],0),1)</f>
        <v>Major Must</v>
      </c>
      <c r="N33" t="s">
        <v>1074</v>
      </c>
      <c r="O33" t="str">
        <f>INDEX(allsections[[S]:[Order]],MATCH(PIs[[#This Row],[SGUID]],allsections[SGUID],0),1)</f>
        <v>QMS 09 Registration of additional members/sites to the certificate</v>
      </c>
      <c r="P33" t="str">
        <f>INDEX(allsections[[S]:[Order]],MATCH(PIs[[#This Row],[SGUID]],allsections[SGUID],0),2)</f>
        <v>-</v>
      </c>
      <c r="Q33">
        <f>INDEX(allsections[[S]:[Order]],MATCH(PIs[[#This Row],[SGUID]],allsections[SGUID],0),3)</f>
        <v>9</v>
      </c>
      <c r="R33" t="s">
        <v>974</v>
      </c>
      <c r="S33" t="str">
        <f>INDEX(allsections[[S]:[Order]],MATCH(PIs[[#This Row],[SSGUID]],allsections[SGUID],0),1)</f>
        <v>-</v>
      </c>
      <c r="T33" t="str">
        <f>INDEX(allsections[[S]:[Order]],MATCH(PIs[[#This Row],[SSGUID]],allsections[SGUID],0),2)</f>
        <v>-</v>
      </c>
      <c r="U33" t="e">
        <f>INDEX(#REF!,MATCH(PIs[[#This Row],[GUID]],#REF!,0),2)</f>
        <v>#REF!</v>
      </c>
      <c r="V33" t="b">
        <v>0</v>
      </c>
    </row>
    <row r="34" spans="1:22">
      <c r="A34" t="s">
        <v>1084</v>
      </c>
      <c r="C34" t="s">
        <v>366</v>
      </c>
      <c r="D34" t="s">
        <v>1085</v>
      </c>
      <c r="E34" t="s">
        <v>1086</v>
      </c>
      <c r="F34" t="s">
        <v>971</v>
      </c>
      <c r="G34" t="s">
        <v>138</v>
      </c>
      <c r="H34" t="s">
        <v>972</v>
      </c>
      <c r="I34" t="str">
        <f>INDEX(Level[Level],MATCH(PIs[[#This Row],[L]],Level[GUID],0),1)</f>
        <v>Major Must</v>
      </c>
      <c r="N34" t="s">
        <v>1074</v>
      </c>
      <c r="O34" t="str">
        <f>INDEX(allsections[[S]:[Order]],MATCH(PIs[[#This Row],[SGUID]],allsections[SGUID],0),1)</f>
        <v>QMS 09 Registration of additional members/sites to the certificate</v>
      </c>
      <c r="P34" t="str">
        <f>INDEX(allsections[[S]:[Order]],MATCH(PIs[[#This Row],[SGUID]],allsections[SGUID],0),2)</f>
        <v>-</v>
      </c>
      <c r="Q34">
        <f>INDEX(allsections[[S]:[Order]],MATCH(PIs[[#This Row],[SGUID]],allsections[SGUID],0),3)</f>
        <v>9</v>
      </c>
      <c r="R34" t="s">
        <v>974</v>
      </c>
      <c r="S34" t="str">
        <f>INDEX(allsections[[S]:[Order]],MATCH(PIs[[#This Row],[SSGUID]],allsections[SGUID],0),1)</f>
        <v>-</v>
      </c>
      <c r="T34" t="str">
        <f>INDEX(allsections[[S]:[Order]],MATCH(PIs[[#This Row],[SSGUID]],allsections[SGUID],0),2)</f>
        <v>-</v>
      </c>
      <c r="U34" t="e">
        <f>INDEX(#REF!,MATCH(PIs[[#This Row],[GUID]],#REF!,0),2)</f>
        <v>#REF!</v>
      </c>
      <c r="V34" t="b">
        <v>0</v>
      </c>
    </row>
    <row r="35" spans="1:22">
      <c r="A35" t="s">
        <v>1087</v>
      </c>
      <c r="C35" t="s">
        <v>364</v>
      </c>
      <c r="D35" t="s">
        <v>1088</v>
      </c>
      <c r="E35" t="s">
        <v>1089</v>
      </c>
      <c r="F35" t="s">
        <v>971</v>
      </c>
      <c r="G35" t="s">
        <v>138</v>
      </c>
      <c r="H35" t="s">
        <v>972</v>
      </c>
      <c r="I35" t="str">
        <f>INDEX(Level[Level],MATCH(PIs[[#This Row],[L]],Level[GUID],0),1)</f>
        <v>Major Must</v>
      </c>
      <c r="N35" t="s">
        <v>1074</v>
      </c>
      <c r="O35" t="str">
        <f>INDEX(allsections[[S]:[Order]],MATCH(PIs[[#This Row],[SGUID]],allsections[SGUID],0),1)</f>
        <v>QMS 09 Registration of additional members/sites to the certificate</v>
      </c>
      <c r="P35" t="str">
        <f>INDEX(allsections[[S]:[Order]],MATCH(PIs[[#This Row],[SGUID]],allsections[SGUID],0),2)</f>
        <v>-</v>
      </c>
      <c r="Q35">
        <f>INDEX(allsections[[S]:[Order]],MATCH(PIs[[#This Row],[SGUID]],allsections[SGUID],0),3)</f>
        <v>9</v>
      </c>
      <c r="R35" t="s">
        <v>974</v>
      </c>
      <c r="S35" t="str">
        <f>INDEX(allsections[[S]:[Order]],MATCH(PIs[[#This Row],[SSGUID]],allsections[SGUID],0),1)</f>
        <v>-</v>
      </c>
      <c r="T35" t="str">
        <f>INDEX(allsections[[S]:[Order]],MATCH(PIs[[#This Row],[SSGUID]],allsections[SGUID],0),2)</f>
        <v>-</v>
      </c>
      <c r="U35" t="e">
        <f>INDEX(#REF!,MATCH(PIs[[#This Row],[GUID]],#REF!,0),2)</f>
        <v>#REF!</v>
      </c>
      <c r="V35" t="b">
        <v>0</v>
      </c>
    </row>
    <row r="36" spans="1:22">
      <c r="A36" t="s">
        <v>1090</v>
      </c>
      <c r="C36" t="s">
        <v>361</v>
      </c>
      <c r="D36" t="s">
        <v>1091</v>
      </c>
      <c r="E36" t="s">
        <v>1092</v>
      </c>
      <c r="F36" t="s">
        <v>971</v>
      </c>
      <c r="G36" t="s">
        <v>138</v>
      </c>
      <c r="H36" t="s">
        <v>972</v>
      </c>
      <c r="I36" t="str">
        <f>INDEX(Level[Level],MATCH(PIs[[#This Row],[L]],Level[GUID],0),1)</f>
        <v>Major Must</v>
      </c>
      <c r="N36" t="s">
        <v>1093</v>
      </c>
      <c r="O36" t="str">
        <f>INDEX(allsections[[S]:[Order]],MATCH(PIs[[#This Row],[SGUID]],allsections[SGUID],0),1)</f>
        <v>QMS 08 Outsourced activities</v>
      </c>
      <c r="P36" t="str">
        <f>INDEX(allsections[[S]:[Order]],MATCH(PIs[[#This Row],[SGUID]],allsections[SGUID],0),2)</f>
        <v>-</v>
      </c>
      <c r="Q36">
        <f>INDEX(allsections[[S]:[Order]],MATCH(PIs[[#This Row],[SGUID]],allsections[SGUID],0),3)</f>
        <v>8</v>
      </c>
      <c r="R36" t="s">
        <v>974</v>
      </c>
      <c r="S36" t="str">
        <f>INDEX(allsections[[S]:[Order]],MATCH(PIs[[#This Row],[SSGUID]],allsections[SGUID],0),1)</f>
        <v>-</v>
      </c>
      <c r="T36" t="str">
        <f>INDEX(allsections[[S]:[Order]],MATCH(PIs[[#This Row],[SSGUID]],allsections[SGUID],0),2)</f>
        <v>-</v>
      </c>
      <c r="U36" t="e">
        <f>INDEX(#REF!,MATCH(PIs[[#This Row],[GUID]],#REF!,0),2)</f>
        <v>#REF!</v>
      </c>
      <c r="V36" t="b">
        <v>0</v>
      </c>
    </row>
    <row r="37" spans="1:22">
      <c r="A37" t="s">
        <v>1094</v>
      </c>
      <c r="C37" t="s">
        <v>359</v>
      </c>
      <c r="D37" t="s">
        <v>1095</v>
      </c>
      <c r="E37" t="s">
        <v>1096</v>
      </c>
      <c r="F37" t="s">
        <v>971</v>
      </c>
      <c r="G37" t="s">
        <v>138</v>
      </c>
      <c r="H37" t="s">
        <v>972</v>
      </c>
      <c r="I37" t="str">
        <f>INDEX(Level[Level],MATCH(PIs[[#This Row],[L]],Level[GUID],0),1)</f>
        <v>Major Must</v>
      </c>
      <c r="N37" t="s">
        <v>1093</v>
      </c>
      <c r="O37" t="str">
        <f>INDEX(allsections[[S]:[Order]],MATCH(PIs[[#This Row],[SGUID]],allsections[SGUID],0),1)</f>
        <v>QMS 08 Outsourced activities</v>
      </c>
      <c r="P37" t="str">
        <f>INDEX(allsections[[S]:[Order]],MATCH(PIs[[#This Row],[SGUID]],allsections[SGUID],0),2)</f>
        <v>-</v>
      </c>
      <c r="Q37">
        <f>INDEX(allsections[[S]:[Order]],MATCH(PIs[[#This Row],[SGUID]],allsections[SGUID],0),3)</f>
        <v>8</v>
      </c>
      <c r="R37" t="s">
        <v>974</v>
      </c>
      <c r="S37" t="str">
        <f>INDEX(allsections[[S]:[Order]],MATCH(PIs[[#This Row],[SSGUID]],allsections[SGUID],0),1)</f>
        <v>-</v>
      </c>
      <c r="T37" t="str">
        <f>INDEX(allsections[[S]:[Order]],MATCH(PIs[[#This Row],[SSGUID]],allsections[SGUID],0),2)</f>
        <v>-</v>
      </c>
      <c r="U37" t="e">
        <f>INDEX(#REF!,MATCH(PIs[[#This Row],[GUID]],#REF!,0),2)</f>
        <v>#REF!</v>
      </c>
      <c r="V37" t="b">
        <v>0</v>
      </c>
    </row>
    <row r="38" spans="1:22">
      <c r="A38" t="s">
        <v>1097</v>
      </c>
      <c r="C38" t="s">
        <v>357</v>
      </c>
      <c r="D38" t="s">
        <v>1098</v>
      </c>
      <c r="E38" t="s">
        <v>1099</v>
      </c>
      <c r="F38" t="s">
        <v>971</v>
      </c>
      <c r="G38" t="s">
        <v>138</v>
      </c>
      <c r="H38" t="s">
        <v>972</v>
      </c>
      <c r="I38" t="str">
        <f>INDEX(Level[Level],MATCH(PIs[[#This Row],[L]],Level[GUID],0),1)</f>
        <v>Major Must</v>
      </c>
      <c r="N38" t="s">
        <v>1093</v>
      </c>
      <c r="O38" t="str">
        <f>INDEX(allsections[[S]:[Order]],MATCH(PIs[[#This Row],[SGUID]],allsections[SGUID],0),1)</f>
        <v>QMS 08 Outsourced activities</v>
      </c>
      <c r="P38" t="str">
        <f>INDEX(allsections[[S]:[Order]],MATCH(PIs[[#This Row],[SGUID]],allsections[SGUID],0),2)</f>
        <v>-</v>
      </c>
      <c r="Q38">
        <f>INDEX(allsections[[S]:[Order]],MATCH(PIs[[#This Row],[SGUID]],allsections[SGUID],0),3)</f>
        <v>8</v>
      </c>
      <c r="R38" t="s">
        <v>974</v>
      </c>
      <c r="S38" t="str">
        <f>INDEX(allsections[[S]:[Order]],MATCH(PIs[[#This Row],[SSGUID]],allsections[SGUID],0),1)</f>
        <v>-</v>
      </c>
      <c r="T38" t="str">
        <f>INDEX(allsections[[S]:[Order]],MATCH(PIs[[#This Row],[SSGUID]],allsections[SGUID],0),2)</f>
        <v>-</v>
      </c>
      <c r="U38" t="e">
        <f>INDEX(#REF!,MATCH(PIs[[#This Row],[GUID]],#REF!,0),2)</f>
        <v>#REF!</v>
      </c>
      <c r="V38" t="b">
        <v>0</v>
      </c>
    </row>
    <row r="39" spans="1:22">
      <c r="A39" t="s">
        <v>1100</v>
      </c>
      <c r="C39" t="s">
        <v>355</v>
      </c>
      <c r="D39" t="s">
        <v>1101</v>
      </c>
      <c r="E39" t="s">
        <v>1102</v>
      </c>
      <c r="F39" t="s">
        <v>971</v>
      </c>
      <c r="G39" t="s">
        <v>138</v>
      </c>
      <c r="H39" t="s">
        <v>972</v>
      </c>
      <c r="I39" t="str">
        <f>INDEX(Level[Level],MATCH(PIs[[#This Row],[L]],Level[GUID],0),1)</f>
        <v>Major Must</v>
      </c>
      <c r="N39" t="s">
        <v>1093</v>
      </c>
      <c r="O39" t="str">
        <f>INDEX(allsections[[S]:[Order]],MATCH(PIs[[#This Row],[SGUID]],allsections[SGUID],0),1)</f>
        <v>QMS 08 Outsourced activities</v>
      </c>
      <c r="P39" t="str">
        <f>INDEX(allsections[[S]:[Order]],MATCH(PIs[[#This Row],[SGUID]],allsections[SGUID],0),2)</f>
        <v>-</v>
      </c>
      <c r="Q39">
        <f>INDEX(allsections[[S]:[Order]],MATCH(PIs[[#This Row],[SGUID]],allsections[SGUID],0),3)</f>
        <v>8</v>
      </c>
      <c r="R39" t="s">
        <v>974</v>
      </c>
      <c r="S39" t="str">
        <f>INDEX(allsections[[S]:[Order]],MATCH(PIs[[#This Row],[SSGUID]],allsections[SGUID],0),1)</f>
        <v>-</v>
      </c>
      <c r="T39" t="str">
        <f>INDEX(allsections[[S]:[Order]],MATCH(PIs[[#This Row],[SSGUID]],allsections[SGUID],0),2)</f>
        <v>-</v>
      </c>
      <c r="U39" t="e">
        <f>INDEX(#REF!,MATCH(PIs[[#This Row],[GUID]],#REF!,0),2)</f>
        <v>#REF!</v>
      </c>
      <c r="V39" t="b">
        <v>0</v>
      </c>
    </row>
    <row r="40" spans="1:22">
      <c r="A40" t="s">
        <v>1103</v>
      </c>
      <c r="C40" t="s">
        <v>352</v>
      </c>
      <c r="D40" t="s">
        <v>1104</v>
      </c>
      <c r="E40" t="s">
        <v>1105</v>
      </c>
      <c r="F40" t="s">
        <v>971</v>
      </c>
      <c r="G40" t="s">
        <v>138</v>
      </c>
      <c r="H40" t="s">
        <v>972</v>
      </c>
      <c r="I40" t="str">
        <f>INDEX(Level[Level],MATCH(PIs[[#This Row],[L]],Level[GUID],0),1)</f>
        <v>Major Must</v>
      </c>
      <c r="N40" t="s">
        <v>1106</v>
      </c>
      <c r="O40" t="str">
        <f>INDEX(allsections[[S]:[Order]],MATCH(PIs[[#This Row],[SGUID]],allsections[SGUID],0),1)</f>
        <v>QMS 07 Product withdrawal</v>
      </c>
      <c r="P40" t="str">
        <f>INDEX(allsections[[S]:[Order]],MATCH(PIs[[#This Row],[SGUID]],allsections[SGUID],0),2)</f>
        <v>-</v>
      </c>
      <c r="Q40">
        <f>INDEX(allsections[[S]:[Order]],MATCH(PIs[[#This Row],[SGUID]],allsections[SGUID],0),3)</f>
        <v>7</v>
      </c>
      <c r="R40" t="s">
        <v>974</v>
      </c>
      <c r="S40" t="str">
        <f>INDEX(allsections[[S]:[Order]],MATCH(PIs[[#This Row],[SSGUID]],allsections[SGUID],0),1)</f>
        <v>-</v>
      </c>
      <c r="T40" t="str">
        <f>INDEX(allsections[[S]:[Order]],MATCH(PIs[[#This Row],[SSGUID]],allsections[SGUID],0),2)</f>
        <v>-</v>
      </c>
      <c r="U40" t="e">
        <f>INDEX(#REF!,MATCH(PIs[[#This Row],[GUID]],#REF!,0),2)</f>
        <v>#REF!</v>
      </c>
      <c r="V40" t="b">
        <v>0</v>
      </c>
    </row>
    <row r="41" spans="1:22">
      <c r="A41" t="s">
        <v>1107</v>
      </c>
      <c r="C41" t="s">
        <v>350</v>
      </c>
      <c r="D41" t="s">
        <v>1108</v>
      </c>
      <c r="E41" t="s">
        <v>1109</v>
      </c>
      <c r="F41" t="s">
        <v>971</v>
      </c>
      <c r="G41" t="s">
        <v>138</v>
      </c>
      <c r="H41" t="s">
        <v>972</v>
      </c>
      <c r="I41" t="str">
        <f>INDEX(Level[Level],MATCH(PIs[[#This Row],[L]],Level[GUID],0),1)</f>
        <v>Major Must</v>
      </c>
      <c r="N41" t="s">
        <v>1106</v>
      </c>
      <c r="O41" t="str">
        <f>INDEX(allsections[[S]:[Order]],MATCH(PIs[[#This Row],[SGUID]],allsections[SGUID],0),1)</f>
        <v>QMS 07 Product withdrawal</v>
      </c>
      <c r="P41" t="str">
        <f>INDEX(allsections[[S]:[Order]],MATCH(PIs[[#This Row],[SGUID]],allsections[SGUID],0),2)</f>
        <v>-</v>
      </c>
      <c r="Q41">
        <f>INDEX(allsections[[S]:[Order]],MATCH(PIs[[#This Row],[SGUID]],allsections[SGUID],0),3)</f>
        <v>7</v>
      </c>
      <c r="R41" t="s">
        <v>974</v>
      </c>
      <c r="S41" t="str">
        <f>INDEX(allsections[[S]:[Order]],MATCH(PIs[[#This Row],[SSGUID]],allsections[SGUID],0),1)</f>
        <v>-</v>
      </c>
      <c r="T41" t="str">
        <f>INDEX(allsections[[S]:[Order]],MATCH(PIs[[#This Row],[SSGUID]],allsections[SGUID],0),2)</f>
        <v>-</v>
      </c>
      <c r="U41" t="e">
        <f>INDEX(#REF!,MATCH(PIs[[#This Row],[GUID]],#REF!,0),2)</f>
        <v>#REF!</v>
      </c>
      <c r="V41" t="b">
        <v>0</v>
      </c>
    </row>
    <row r="42" spans="1:22">
      <c r="A42" t="s">
        <v>1110</v>
      </c>
      <c r="C42" t="s">
        <v>348</v>
      </c>
      <c r="D42" t="s">
        <v>1111</v>
      </c>
      <c r="E42" t="s">
        <v>1112</v>
      </c>
      <c r="F42" t="s">
        <v>971</v>
      </c>
      <c r="G42" t="s">
        <v>138</v>
      </c>
      <c r="H42" t="s">
        <v>972</v>
      </c>
      <c r="I42" t="str">
        <f>INDEX(Level[Level],MATCH(PIs[[#This Row],[L]],Level[GUID],0),1)</f>
        <v>Major Must</v>
      </c>
      <c r="N42" t="s">
        <v>1106</v>
      </c>
      <c r="O42" t="str">
        <f>INDEX(allsections[[S]:[Order]],MATCH(PIs[[#This Row],[SGUID]],allsections[SGUID],0),1)</f>
        <v>QMS 07 Product withdrawal</v>
      </c>
      <c r="P42" t="str">
        <f>INDEX(allsections[[S]:[Order]],MATCH(PIs[[#This Row],[SGUID]],allsections[SGUID],0),2)</f>
        <v>-</v>
      </c>
      <c r="Q42">
        <f>INDEX(allsections[[S]:[Order]],MATCH(PIs[[#This Row],[SGUID]],allsections[SGUID],0),3)</f>
        <v>7</v>
      </c>
      <c r="R42" t="s">
        <v>974</v>
      </c>
      <c r="S42" t="str">
        <f>INDEX(allsections[[S]:[Order]],MATCH(PIs[[#This Row],[SSGUID]],allsections[SGUID],0),1)</f>
        <v>-</v>
      </c>
      <c r="T42" t="str">
        <f>INDEX(allsections[[S]:[Order]],MATCH(PIs[[#This Row],[SSGUID]],allsections[SGUID],0),2)</f>
        <v>-</v>
      </c>
      <c r="U42" t="e">
        <f>INDEX(#REF!,MATCH(PIs[[#This Row],[GUID]],#REF!,0),2)</f>
        <v>#REF!</v>
      </c>
      <c r="V42" t="b">
        <v>0</v>
      </c>
    </row>
    <row r="43" spans="1:22">
      <c r="A43" t="s">
        <v>1113</v>
      </c>
      <c r="C43" t="s">
        <v>346</v>
      </c>
      <c r="D43" t="s">
        <v>1114</v>
      </c>
      <c r="E43" t="s">
        <v>1115</v>
      </c>
      <c r="F43" t="s">
        <v>971</v>
      </c>
      <c r="G43" t="s">
        <v>138</v>
      </c>
      <c r="H43" t="s">
        <v>972</v>
      </c>
      <c r="I43" t="str">
        <f>INDEX(Level[Level],MATCH(PIs[[#This Row],[L]],Level[GUID],0),1)</f>
        <v>Major Must</v>
      </c>
      <c r="N43" t="s">
        <v>1106</v>
      </c>
      <c r="O43" t="str">
        <f>INDEX(allsections[[S]:[Order]],MATCH(PIs[[#This Row],[SGUID]],allsections[SGUID],0),1)</f>
        <v>QMS 07 Product withdrawal</v>
      </c>
      <c r="P43" t="str">
        <f>INDEX(allsections[[S]:[Order]],MATCH(PIs[[#This Row],[SGUID]],allsections[SGUID],0),2)</f>
        <v>-</v>
      </c>
      <c r="Q43">
        <f>INDEX(allsections[[S]:[Order]],MATCH(PIs[[#This Row],[SGUID]],allsections[SGUID],0),3)</f>
        <v>7</v>
      </c>
      <c r="R43" t="s">
        <v>974</v>
      </c>
      <c r="S43" t="str">
        <f>INDEX(allsections[[S]:[Order]],MATCH(PIs[[#This Row],[SSGUID]],allsections[SGUID],0),1)</f>
        <v>-</v>
      </c>
      <c r="T43" t="str">
        <f>INDEX(allsections[[S]:[Order]],MATCH(PIs[[#This Row],[SSGUID]],allsections[SGUID],0),2)</f>
        <v>-</v>
      </c>
      <c r="U43" t="e">
        <f>INDEX(#REF!,MATCH(PIs[[#This Row],[GUID]],#REF!,0),2)</f>
        <v>#REF!</v>
      </c>
      <c r="V43" t="b">
        <v>0</v>
      </c>
    </row>
    <row r="44" spans="1:22">
      <c r="A44" t="s">
        <v>1116</v>
      </c>
      <c r="C44" t="s">
        <v>343</v>
      </c>
      <c r="D44" t="s">
        <v>1117</v>
      </c>
      <c r="E44" t="s">
        <v>1118</v>
      </c>
      <c r="F44" t="s">
        <v>971</v>
      </c>
      <c r="G44" t="s">
        <v>138</v>
      </c>
      <c r="H44" t="s">
        <v>972</v>
      </c>
      <c r="I44" t="str">
        <f>INDEX(Level[Level],MATCH(PIs[[#This Row],[L]],Level[GUID],0),1)</f>
        <v>Major Must</v>
      </c>
      <c r="N44" t="s">
        <v>973</v>
      </c>
      <c r="O44" t="str">
        <f>INDEX(allsections[[S]:[Order]],MATCH(PIs[[#This Row],[SGUID]],allsections[SGUID],0),1)</f>
        <v>QMS 06 Product traceability and segregation</v>
      </c>
      <c r="P44" t="str">
        <f>INDEX(allsections[[S]:[Order]],MATCH(PIs[[#This Row],[SGUID]],allsections[SGUID],0),2)</f>
        <v>-</v>
      </c>
      <c r="Q44">
        <f>INDEX(allsections[[S]:[Order]],MATCH(PIs[[#This Row],[SGUID]],allsections[SGUID],0),3)</f>
        <v>6</v>
      </c>
      <c r="R44" t="s">
        <v>974</v>
      </c>
      <c r="S44" t="str">
        <f>INDEX(allsections[[S]:[Order]],MATCH(PIs[[#This Row],[SSGUID]],allsections[SGUID],0),1)</f>
        <v>-</v>
      </c>
      <c r="T44" t="str">
        <f>INDEX(allsections[[S]:[Order]],MATCH(PIs[[#This Row],[SSGUID]],allsections[SGUID],0),2)</f>
        <v>-</v>
      </c>
      <c r="U44" t="e">
        <f>INDEX(#REF!,MATCH(PIs[[#This Row],[GUID]],#REF!,0),2)</f>
        <v>#REF!</v>
      </c>
      <c r="V44" t="b">
        <v>0</v>
      </c>
    </row>
    <row r="45" spans="1:22">
      <c r="A45" t="s">
        <v>1119</v>
      </c>
      <c r="C45" t="s">
        <v>341</v>
      </c>
      <c r="D45" t="s">
        <v>1120</v>
      </c>
      <c r="E45" t="s">
        <v>1121</v>
      </c>
      <c r="F45" t="s">
        <v>971</v>
      </c>
      <c r="G45" t="s">
        <v>138</v>
      </c>
      <c r="H45" t="s">
        <v>972</v>
      </c>
      <c r="I45" t="str">
        <f>INDEX(Level[Level],MATCH(PIs[[#This Row],[L]],Level[GUID],0),1)</f>
        <v>Major Must</v>
      </c>
      <c r="N45" t="s">
        <v>973</v>
      </c>
      <c r="O45" t="str">
        <f>INDEX(allsections[[S]:[Order]],MATCH(PIs[[#This Row],[SGUID]],allsections[SGUID],0),1)</f>
        <v>QMS 06 Product traceability and segregation</v>
      </c>
      <c r="P45" t="str">
        <f>INDEX(allsections[[S]:[Order]],MATCH(PIs[[#This Row],[SGUID]],allsections[SGUID],0),2)</f>
        <v>-</v>
      </c>
      <c r="Q45">
        <f>INDEX(allsections[[S]:[Order]],MATCH(PIs[[#This Row],[SGUID]],allsections[SGUID],0),3)</f>
        <v>6</v>
      </c>
      <c r="R45" t="s">
        <v>974</v>
      </c>
      <c r="S45" t="str">
        <f>INDEX(allsections[[S]:[Order]],MATCH(PIs[[#This Row],[SSGUID]],allsections[SGUID],0),1)</f>
        <v>-</v>
      </c>
      <c r="T45" t="str">
        <f>INDEX(allsections[[S]:[Order]],MATCH(PIs[[#This Row],[SSGUID]],allsections[SGUID],0),2)</f>
        <v>-</v>
      </c>
      <c r="U45" t="e">
        <f>INDEX(#REF!,MATCH(PIs[[#This Row],[GUID]],#REF!,0),2)</f>
        <v>#REF!</v>
      </c>
      <c r="V45" t="b">
        <v>0</v>
      </c>
    </row>
    <row r="46" spans="1:22">
      <c r="A46" t="s">
        <v>1122</v>
      </c>
      <c r="C46" t="s">
        <v>339</v>
      </c>
      <c r="D46" t="s">
        <v>1123</v>
      </c>
      <c r="E46" t="s">
        <v>1124</v>
      </c>
      <c r="F46" t="s">
        <v>971</v>
      </c>
      <c r="G46" t="s">
        <v>138</v>
      </c>
      <c r="H46" t="s">
        <v>972</v>
      </c>
      <c r="I46" t="str">
        <f>INDEX(Level[Level],MATCH(PIs[[#This Row],[L]],Level[GUID],0),1)</f>
        <v>Major Must</v>
      </c>
      <c r="N46" t="s">
        <v>973</v>
      </c>
      <c r="O46" t="str">
        <f>INDEX(allsections[[S]:[Order]],MATCH(PIs[[#This Row],[SGUID]],allsections[SGUID],0),1)</f>
        <v>QMS 06 Product traceability and segregation</v>
      </c>
      <c r="P46" t="str">
        <f>INDEX(allsections[[S]:[Order]],MATCH(PIs[[#This Row],[SGUID]],allsections[SGUID],0),2)</f>
        <v>-</v>
      </c>
      <c r="Q46">
        <f>INDEX(allsections[[S]:[Order]],MATCH(PIs[[#This Row],[SGUID]],allsections[SGUID],0),3)</f>
        <v>6</v>
      </c>
      <c r="R46" t="s">
        <v>974</v>
      </c>
      <c r="S46" t="str">
        <f>INDEX(allsections[[S]:[Order]],MATCH(PIs[[#This Row],[SSGUID]],allsections[SGUID],0),1)</f>
        <v>-</v>
      </c>
      <c r="T46" t="str">
        <f>INDEX(allsections[[S]:[Order]],MATCH(PIs[[#This Row],[SSGUID]],allsections[SGUID],0),2)</f>
        <v>-</v>
      </c>
      <c r="U46" t="e">
        <f>INDEX(#REF!,MATCH(PIs[[#This Row],[GUID]],#REF!,0),2)</f>
        <v>#REF!</v>
      </c>
      <c r="V46" t="b">
        <v>0</v>
      </c>
    </row>
    <row r="47" spans="1:22">
      <c r="A47" t="s">
        <v>1125</v>
      </c>
      <c r="C47" t="s">
        <v>337</v>
      </c>
      <c r="D47" t="s">
        <v>1126</v>
      </c>
      <c r="E47" t="s">
        <v>1127</v>
      </c>
      <c r="F47" t="s">
        <v>971</v>
      </c>
      <c r="G47" t="s">
        <v>138</v>
      </c>
      <c r="H47" t="s">
        <v>972</v>
      </c>
      <c r="I47" t="str">
        <f>INDEX(Level[Level],MATCH(PIs[[#This Row],[L]],Level[GUID],0),1)</f>
        <v>Major Must</v>
      </c>
      <c r="N47" t="s">
        <v>973</v>
      </c>
      <c r="O47" t="str">
        <f>INDEX(allsections[[S]:[Order]],MATCH(PIs[[#This Row],[SGUID]],allsections[SGUID],0),1)</f>
        <v>QMS 06 Product traceability and segregation</v>
      </c>
      <c r="P47" t="str">
        <f>INDEX(allsections[[S]:[Order]],MATCH(PIs[[#This Row],[SGUID]],allsections[SGUID],0),2)</f>
        <v>-</v>
      </c>
      <c r="Q47">
        <f>INDEX(allsections[[S]:[Order]],MATCH(PIs[[#This Row],[SGUID]],allsections[SGUID],0),3)</f>
        <v>6</v>
      </c>
      <c r="R47" t="s">
        <v>974</v>
      </c>
      <c r="S47" t="str">
        <f>INDEX(allsections[[S]:[Order]],MATCH(PIs[[#This Row],[SSGUID]],allsections[SGUID],0),1)</f>
        <v>-</v>
      </c>
      <c r="T47" t="str">
        <f>INDEX(allsections[[S]:[Order]],MATCH(PIs[[#This Row],[SSGUID]],allsections[SGUID],0),2)</f>
        <v>-</v>
      </c>
      <c r="U47" t="e">
        <f>INDEX(#REF!,MATCH(PIs[[#This Row],[GUID]],#REF!,0),2)</f>
        <v>#REF!</v>
      </c>
      <c r="V47" t="b">
        <v>0</v>
      </c>
    </row>
    <row r="48" spans="1:22">
      <c r="A48" t="s">
        <v>1128</v>
      </c>
      <c r="C48" t="s">
        <v>335</v>
      </c>
      <c r="D48" t="s">
        <v>1129</v>
      </c>
      <c r="E48" t="s">
        <v>1130</v>
      </c>
      <c r="F48" t="s">
        <v>971</v>
      </c>
      <c r="G48" t="s">
        <v>138</v>
      </c>
      <c r="H48" t="s">
        <v>972</v>
      </c>
      <c r="I48" t="str">
        <f>INDEX(Level[Level],MATCH(PIs[[#This Row],[L]],Level[GUID],0),1)</f>
        <v>Major Must</v>
      </c>
      <c r="N48" t="s">
        <v>973</v>
      </c>
      <c r="O48" t="str">
        <f>INDEX(allsections[[S]:[Order]],MATCH(PIs[[#This Row],[SGUID]],allsections[SGUID],0),1)</f>
        <v>QMS 06 Product traceability and segregation</v>
      </c>
      <c r="P48" t="str">
        <f>INDEX(allsections[[S]:[Order]],MATCH(PIs[[#This Row],[SGUID]],allsections[SGUID],0),2)</f>
        <v>-</v>
      </c>
      <c r="Q48">
        <f>INDEX(allsections[[S]:[Order]],MATCH(PIs[[#This Row],[SGUID]],allsections[SGUID],0),3)</f>
        <v>6</v>
      </c>
      <c r="R48" t="s">
        <v>974</v>
      </c>
      <c r="S48" t="str">
        <f>INDEX(allsections[[S]:[Order]],MATCH(PIs[[#This Row],[SSGUID]],allsections[SGUID],0),1)</f>
        <v>-</v>
      </c>
      <c r="T48" t="str">
        <f>INDEX(allsections[[S]:[Order]],MATCH(PIs[[#This Row],[SSGUID]],allsections[SGUID],0),2)</f>
        <v>-</v>
      </c>
      <c r="U48" t="e">
        <f>INDEX(#REF!,MATCH(PIs[[#This Row],[GUID]],#REF!,0),2)</f>
        <v>#REF!</v>
      </c>
      <c r="V48" t="b">
        <v>0</v>
      </c>
    </row>
    <row r="49" spans="1:22" ht="409.6">
      <c r="A49" t="s">
        <v>1131</v>
      </c>
      <c r="C49" t="s">
        <v>1132</v>
      </c>
      <c r="D49" t="s">
        <v>1133</v>
      </c>
      <c r="E49" s="27" t="s">
        <v>1134</v>
      </c>
      <c r="F49" t="s">
        <v>971</v>
      </c>
      <c r="G49" t="s">
        <v>138</v>
      </c>
      <c r="H49" t="s">
        <v>972</v>
      </c>
      <c r="I49" t="str">
        <f>INDEX(Level[Level],MATCH(PIs[[#This Row],[L]],Level[GUID],0),1)</f>
        <v>Major Must</v>
      </c>
      <c r="N49" t="s">
        <v>973</v>
      </c>
      <c r="O49" t="str">
        <f>INDEX(allsections[[S]:[Order]],MATCH(PIs[[#This Row],[SGUID]],allsections[SGUID],0),1)</f>
        <v>QMS 06 Product traceability and segregation</v>
      </c>
      <c r="P49" t="str">
        <f>INDEX(allsections[[S]:[Order]],MATCH(PIs[[#This Row],[SGUID]],allsections[SGUID],0),2)</f>
        <v>-</v>
      </c>
      <c r="Q49">
        <f>INDEX(allsections[[S]:[Order]],MATCH(PIs[[#This Row],[SGUID]],allsections[SGUID],0),3)</f>
        <v>6</v>
      </c>
      <c r="R49" t="s">
        <v>974</v>
      </c>
      <c r="S49" t="str">
        <f>INDEX(allsections[[S]:[Order]],MATCH(PIs[[#This Row],[SSGUID]],allsections[SGUID],0),1)</f>
        <v>-</v>
      </c>
      <c r="T49" t="str">
        <f>INDEX(allsections[[S]:[Order]],MATCH(PIs[[#This Row],[SSGUID]],allsections[SGUID],0),2)</f>
        <v>-</v>
      </c>
      <c r="U49" t="e">
        <f>INDEX(#REF!,MATCH(PIs[[#This Row],[GUID]],#REF!,0),2)</f>
        <v>#REF!</v>
      </c>
      <c r="V49" t="b">
        <v>0</v>
      </c>
    </row>
    <row r="50" spans="1:22">
      <c r="A50" t="s">
        <v>1135</v>
      </c>
      <c r="C50" t="s">
        <v>331</v>
      </c>
      <c r="D50" t="s">
        <v>1136</v>
      </c>
      <c r="E50" t="s">
        <v>1137</v>
      </c>
      <c r="F50" t="s">
        <v>971</v>
      </c>
      <c r="G50" t="s">
        <v>138</v>
      </c>
      <c r="H50" t="s">
        <v>972</v>
      </c>
      <c r="I50" t="str">
        <f>INDEX(Level[Level],MATCH(PIs[[#This Row],[L]],Level[GUID],0),1)</f>
        <v>Major Must</v>
      </c>
      <c r="N50" t="s">
        <v>973</v>
      </c>
      <c r="O50" t="str">
        <f>INDEX(allsections[[S]:[Order]],MATCH(PIs[[#This Row],[SGUID]],allsections[SGUID],0),1)</f>
        <v>QMS 06 Product traceability and segregation</v>
      </c>
      <c r="P50" t="str">
        <f>INDEX(allsections[[S]:[Order]],MATCH(PIs[[#This Row],[SGUID]],allsections[SGUID],0),2)</f>
        <v>-</v>
      </c>
      <c r="Q50">
        <f>INDEX(allsections[[S]:[Order]],MATCH(PIs[[#This Row],[SGUID]],allsections[SGUID],0),3)</f>
        <v>6</v>
      </c>
      <c r="R50" t="s">
        <v>974</v>
      </c>
      <c r="S50" t="str">
        <f>INDEX(allsections[[S]:[Order]],MATCH(PIs[[#This Row],[SSGUID]],allsections[SGUID],0),1)</f>
        <v>-</v>
      </c>
      <c r="T50" t="str">
        <f>INDEX(allsections[[S]:[Order]],MATCH(PIs[[#This Row],[SSGUID]],allsections[SGUID],0),2)</f>
        <v>-</v>
      </c>
      <c r="U50" t="e">
        <f>INDEX(#REF!,MATCH(PIs[[#This Row],[GUID]],#REF!,0),2)</f>
        <v>#REF!</v>
      </c>
      <c r="V50" t="b">
        <v>0</v>
      </c>
    </row>
    <row r="51" spans="1:22">
      <c r="A51" t="s">
        <v>1138</v>
      </c>
      <c r="C51" t="s">
        <v>329</v>
      </c>
      <c r="D51" t="s">
        <v>1139</v>
      </c>
      <c r="E51" t="s">
        <v>1140</v>
      </c>
      <c r="F51" t="s">
        <v>971</v>
      </c>
      <c r="G51" t="s">
        <v>138</v>
      </c>
      <c r="H51" t="s">
        <v>972</v>
      </c>
      <c r="I51" t="str">
        <f>INDEX(Level[Level],MATCH(PIs[[#This Row],[L]],Level[GUID],0),1)</f>
        <v>Major Must</v>
      </c>
      <c r="N51" t="s">
        <v>973</v>
      </c>
      <c r="O51" t="str">
        <f>INDEX(allsections[[S]:[Order]],MATCH(PIs[[#This Row],[SGUID]],allsections[SGUID],0),1)</f>
        <v>QMS 06 Product traceability and segregation</v>
      </c>
      <c r="P51" t="str">
        <f>INDEX(allsections[[S]:[Order]],MATCH(PIs[[#This Row],[SGUID]],allsections[SGUID],0),2)</f>
        <v>-</v>
      </c>
      <c r="Q51">
        <f>INDEX(allsections[[S]:[Order]],MATCH(PIs[[#This Row],[SGUID]],allsections[SGUID],0),3)</f>
        <v>6</v>
      </c>
      <c r="R51" t="s">
        <v>974</v>
      </c>
      <c r="S51" t="str">
        <f>INDEX(allsections[[S]:[Order]],MATCH(PIs[[#This Row],[SSGUID]],allsections[SGUID],0),1)</f>
        <v>-</v>
      </c>
      <c r="T51" t="str">
        <f>INDEX(allsections[[S]:[Order]],MATCH(PIs[[#This Row],[SSGUID]],allsections[SGUID],0),2)</f>
        <v>-</v>
      </c>
      <c r="U51" t="e">
        <f>INDEX(#REF!,MATCH(PIs[[#This Row],[GUID]],#REF!,0),2)</f>
        <v>#REF!</v>
      </c>
      <c r="V51" t="b">
        <v>0</v>
      </c>
    </row>
    <row r="52" spans="1:22">
      <c r="A52" t="s">
        <v>1141</v>
      </c>
      <c r="C52" t="s">
        <v>327</v>
      </c>
      <c r="D52" t="s">
        <v>1142</v>
      </c>
      <c r="E52" t="s">
        <v>1143</v>
      </c>
      <c r="F52" t="s">
        <v>971</v>
      </c>
      <c r="G52" t="s">
        <v>138</v>
      </c>
      <c r="H52" t="s">
        <v>972</v>
      </c>
      <c r="I52" t="str">
        <f>INDEX(Level[Level],MATCH(PIs[[#This Row],[L]],Level[GUID],0),1)</f>
        <v>Major Must</v>
      </c>
      <c r="N52" t="s">
        <v>973</v>
      </c>
      <c r="O52" t="str">
        <f>INDEX(allsections[[S]:[Order]],MATCH(PIs[[#This Row],[SGUID]],allsections[SGUID],0),1)</f>
        <v>QMS 06 Product traceability and segregation</v>
      </c>
      <c r="P52" t="str">
        <f>INDEX(allsections[[S]:[Order]],MATCH(PIs[[#This Row],[SGUID]],allsections[SGUID],0),2)</f>
        <v>-</v>
      </c>
      <c r="Q52">
        <f>INDEX(allsections[[S]:[Order]],MATCH(PIs[[#This Row],[SGUID]],allsections[SGUID],0),3)</f>
        <v>6</v>
      </c>
      <c r="R52" t="s">
        <v>974</v>
      </c>
      <c r="S52" t="str">
        <f>INDEX(allsections[[S]:[Order]],MATCH(PIs[[#This Row],[SSGUID]],allsections[SGUID],0),1)</f>
        <v>-</v>
      </c>
      <c r="T52" t="str">
        <f>INDEX(allsections[[S]:[Order]],MATCH(PIs[[#This Row],[SSGUID]],allsections[SGUID],0),2)</f>
        <v>-</v>
      </c>
      <c r="U52" t="e">
        <f>INDEX(#REF!,MATCH(PIs[[#This Row],[GUID]],#REF!,0),2)</f>
        <v>#REF!</v>
      </c>
      <c r="V52" t="b">
        <v>0</v>
      </c>
    </row>
    <row r="53" spans="1:22">
      <c r="A53" t="s">
        <v>1144</v>
      </c>
      <c r="C53" t="s">
        <v>325</v>
      </c>
      <c r="D53" t="s">
        <v>1145</v>
      </c>
      <c r="E53" t="s">
        <v>1146</v>
      </c>
      <c r="F53" t="s">
        <v>971</v>
      </c>
      <c r="G53" t="s">
        <v>138</v>
      </c>
      <c r="H53" t="s">
        <v>972</v>
      </c>
      <c r="I53" t="str">
        <f>INDEX(Level[Level],MATCH(PIs[[#This Row],[L]],Level[GUID],0),1)</f>
        <v>Major Must</v>
      </c>
      <c r="N53" t="s">
        <v>973</v>
      </c>
      <c r="O53" t="str">
        <f>INDEX(allsections[[S]:[Order]],MATCH(PIs[[#This Row],[SGUID]],allsections[SGUID],0),1)</f>
        <v>QMS 06 Product traceability and segregation</v>
      </c>
      <c r="P53" t="str">
        <f>INDEX(allsections[[S]:[Order]],MATCH(PIs[[#This Row],[SGUID]],allsections[SGUID],0),2)</f>
        <v>-</v>
      </c>
      <c r="Q53">
        <f>INDEX(allsections[[S]:[Order]],MATCH(PIs[[#This Row],[SGUID]],allsections[SGUID],0),3)</f>
        <v>6</v>
      </c>
      <c r="R53" t="s">
        <v>974</v>
      </c>
      <c r="S53" t="str">
        <f>INDEX(allsections[[S]:[Order]],MATCH(PIs[[#This Row],[SSGUID]],allsections[SGUID],0),1)</f>
        <v>-</v>
      </c>
      <c r="T53" t="str">
        <f>INDEX(allsections[[S]:[Order]],MATCH(PIs[[#This Row],[SSGUID]],allsections[SGUID],0),2)</f>
        <v>-</v>
      </c>
      <c r="U53" t="e">
        <f>INDEX(#REF!,MATCH(PIs[[#This Row],[GUID]],#REF!,0),2)</f>
        <v>#REF!</v>
      </c>
      <c r="V53" t="b">
        <v>0</v>
      </c>
    </row>
    <row r="54" spans="1:22">
      <c r="A54" t="s">
        <v>1147</v>
      </c>
      <c r="C54" t="s">
        <v>323</v>
      </c>
      <c r="D54" t="s">
        <v>1148</v>
      </c>
      <c r="E54" t="s">
        <v>1149</v>
      </c>
      <c r="F54" t="s">
        <v>971</v>
      </c>
      <c r="G54" t="s">
        <v>138</v>
      </c>
      <c r="H54" t="s">
        <v>972</v>
      </c>
      <c r="I54" t="str">
        <f>INDEX(Level[Level],MATCH(PIs[[#This Row],[L]],Level[GUID],0),1)</f>
        <v>Major Must</v>
      </c>
      <c r="N54" t="s">
        <v>973</v>
      </c>
      <c r="O54" t="str">
        <f>INDEX(allsections[[S]:[Order]],MATCH(PIs[[#This Row],[SGUID]],allsections[SGUID],0),1)</f>
        <v>QMS 06 Product traceability and segregation</v>
      </c>
      <c r="P54" t="str">
        <f>INDEX(allsections[[S]:[Order]],MATCH(PIs[[#This Row],[SGUID]],allsections[SGUID],0),2)</f>
        <v>-</v>
      </c>
      <c r="Q54">
        <f>INDEX(allsections[[S]:[Order]],MATCH(PIs[[#This Row],[SGUID]],allsections[SGUID],0),3)</f>
        <v>6</v>
      </c>
      <c r="R54" t="s">
        <v>974</v>
      </c>
      <c r="S54" t="str">
        <f>INDEX(allsections[[S]:[Order]],MATCH(PIs[[#This Row],[SSGUID]],allsections[SGUID],0),1)</f>
        <v>-</v>
      </c>
      <c r="T54" t="str">
        <f>INDEX(allsections[[S]:[Order]],MATCH(PIs[[#This Row],[SSGUID]],allsections[SGUID],0),2)</f>
        <v>-</v>
      </c>
      <c r="U54" t="e">
        <f>INDEX(#REF!,MATCH(PIs[[#This Row],[GUID]],#REF!,0),2)</f>
        <v>#REF!</v>
      </c>
      <c r="V54" t="b">
        <v>0</v>
      </c>
    </row>
    <row r="55" spans="1:22">
      <c r="A55" t="s">
        <v>1150</v>
      </c>
      <c r="C55" t="s">
        <v>321</v>
      </c>
      <c r="D55" t="s">
        <v>1151</v>
      </c>
      <c r="E55" t="s">
        <v>1152</v>
      </c>
      <c r="F55" t="s">
        <v>971</v>
      </c>
      <c r="G55" t="s">
        <v>138</v>
      </c>
      <c r="H55" t="s">
        <v>972</v>
      </c>
      <c r="I55" t="str">
        <f>INDEX(Level[Level],MATCH(PIs[[#This Row],[L]],Level[GUID],0),1)</f>
        <v>Major Must</v>
      </c>
      <c r="N55" t="s">
        <v>973</v>
      </c>
      <c r="O55" t="str">
        <f>INDEX(allsections[[S]:[Order]],MATCH(PIs[[#This Row],[SGUID]],allsections[SGUID],0),1)</f>
        <v>QMS 06 Product traceability and segregation</v>
      </c>
      <c r="P55" t="str">
        <f>INDEX(allsections[[S]:[Order]],MATCH(PIs[[#This Row],[SGUID]],allsections[SGUID],0),2)</f>
        <v>-</v>
      </c>
      <c r="Q55">
        <f>INDEX(allsections[[S]:[Order]],MATCH(PIs[[#This Row],[SGUID]],allsections[SGUID],0),3)</f>
        <v>6</v>
      </c>
      <c r="R55" t="s">
        <v>974</v>
      </c>
      <c r="S55" t="str">
        <f>INDEX(allsections[[S]:[Order]],MATCH(PIs[[#This Row],[SSGUID]],allsections[SGUID],0),1)</f>
        <v>-</v>
      </c>
      <c r="T55" t="str">
        <f>INDEX(allsections[[S]:[Order]],MATCH(PIs[[#This Row],[SSGUID]],allsections[SGUID],0),2)</f>
        <v>-</v>
      </c>
      <c r="U55" t="e">
        <f>INDEX(#REF!,MATCH(PIs[[#This Row],[GUID]],#REF!,0),2)</f>
        <v>#REF!</v>
      </c>
      <c r="V55" t="b">
        <v>0</v>
      </c>
    </row>
    <row r="56" spans="1:22">
      <c r="A56" t="s">
        <v>1153</v>
      </c>
      <c r="C56" t="s">
        <v>319</v>
      </c>
      <c r="D56" t="s">
        <v>1154</v>
      </c>
      <c r="E56" t="s">
        <v>1155</v>
      </c>
      <c r="F56" t="s">
        <v>971</v>
      </c>
      <c r="G56" t="s">
        <v>138</v>
      </c>
      <c r="H56" t="s">
        <v>972</v>
      </c>
      <c r="I56" t="str">
        <f>INDEX(Level[Level],MATCH(PIs[[#This Row],[L]],Level[GUID],0),1)</f>
        <v>Major Must</v>
      </c>
      <c r="N56" t="s">
        <v>973</v>
      </c>
      <c r="O56" t="str">
        <f>INDEX(allsections[[S]:[Order]],MATCH(PIs[[#This Row],[SGUID]],allsections[SGUID],0),1)</f>
        <v>QMS 06 Product traceability and segregation</v>
      </c>
      <c r="P56" t="str">
        <f>INDEX(allsections[[S]:[Order]],MATCH(PIs[[#This Row],[SGUID]],allsections[SGUID],0),2)</f>
        <v>-</v>
      </c>
      <c r="Q56">
        <f>INDEX(allsections[[S]:[Order]],MATCH(PIs[[#This Row],[SGUID]],allsections[SGUID],0),3)</f>
        <v>6</v>
      </c>
      <c r="R56" t="s">
        <v>974</v>
      </c>
      <c r="S56" t="str">
        <f>INDEX(allsections[[S]:[Order]],MATCH(PIs[[#This Row],[SSGUID]],allsections[SGUID],0),1)</f>
        <v>-</v>
      </c>
      <c r="T56" t="str">
        <f>INDEX(allsections[[S]:[Order]],MATCH(PIs[[#This Row],[SSGUID]],allsections[SGUID],0),2)</f>
        <v>-</v>
      </c>
      <c r="U56" t="e">
        <f>INDEX(#REF!,MATCH(PIs[[#This Row],[GUID]],#REF!,0),2)</f>
        <v>#REF!</v>
      </c>
      <c r="V56" t="b">
        <v>0</v>
      </c>
    </row>
    <row r="57" spans="1:22">
      <c r="A57" t="s">
        <v>1156</v>
      </c>
      <c r="C57" t="s">
        <v>314</v>
      </c>
      <c r="D57" t="s">
        <v>1157</v>
      </c>
      <c r="E57" t="s">
        <v>1158</v>
      </c>
      <c r="F57" t="s">
        <v>971</v>
      </c>
      <c r="G57" t="s">
        <v>138</v>
      </c>
      <c r="H57" t="s">
        <v>972</v>
      </c>
      <c r="I57" t="str">
        <f>INDEX(Level[Level],MATCH(PIs[[#This Row],[L]],Level[GUID],0),1)</f>
        <v>Major Must</v>
      </c>
      <c r="N57" t="s">
        <v>1159</v>
      </c>
      <c r="O57" t="str">
        <f>INDEX(allsections[[S]:[Order]],MATCH(PIs[[#This Row],[SGUID]],allsections[SGUID],0),1)</f>
        <v>QMS 05 Internal Audits</v>
      </c>
      <c r="P57" t="str">
        <f>INDEX(allsections[[S]:[Order]],MATCH(PIs[[#This Row],[SGUID]],allsections[SGUID],0),2)</f>
        <v>-</v>
      </c>
      <c r="Q57">
        <f>INDEX(allsections[[S]:[Order]],MATCH(PIs[[#This Row],[SGUID]],allsections[SGUID],0),3)</f>
        <v>5</v>
      </c>
      <c r="R57" t="s">
        <v>1160</v>
      </c>
      <c r="S57" t="str">
        <f>INDEX(allsections[[S]:[Order]],MATCH(PIs[[#This Row],[SSGUID]],allsections[SGUID],0),1)</f>
        <v>QMS 05.03 Non-compliances, corrective actions, and sanctions</v>
      </c>
      <c r="T57" t="str">
        <f>INDEX(allsections[[S]:[Order]],MATCH(PIs[[#This Row],[SSGUID]],allsections[SGUID],0),2)</f>
        <v>-</v>
      </c>
      <c r="U57" t="e">
        <f>INDEX(#REF!,MATCH(PIs[[#This Row],[GUID]],#REF!,0),2)</f>
        <v>#REF!</v>
      </c>
      <c r="V57" t="b">
        <v>0</v>
      </c>
    </row>
    <row r="58" spans="1:22">
      <c r="A58" t="s">
        <v>1161</v>
      </c>
      <c r="C58" t="s">
        <v>312</v>
      </c>
      <c r="D58" t="s">
        <v>1162</v>
      </c>
      <c r="E58" t="s">
        <v>1163</v>
      </c>
      <c r="F58" t="s">
        <v>971</v>
      </c>
      <c r="G58" t="s">
        <v>138</v>
      </c>
      <c r="H58" t="s">
        <v>972</v>
      </c>
      <c r="I58" t="str">
        <f>INDEX(Level[Level],MATCH(PIs[[#This Row],[L]],Level[GUID],0),1)</f>
        <v>Major Must</v>
      </c>
      <c r="N58" t="s">
        <v>1159</v>
      </c>
      <c r="O58" t="str">
        <f>INDEX(allsections[[S]:[Order]],MATCH(PIs[[#This Row],[SGUID]],allsections[SGUID],0),1)</f>
        <v>QMS 05 Internal Audits</v>
      </c>
      <c r="P58" t="str">
        <f>INDEX(allsections[[S]:[Order]],MATCH(PIs[[#This Row],[SGUID]],allsections[SGUID],0),2)</f>
        <v>-</v>
      </c>
      <c r="Q58">
        <f>INDEX(allsections[[S]:[Order]],MATCH(PIs[[#This Row],[SGUID]],allsections[SGUID],0),3)</f>
        <v>5</v>
      </c>
      <c r="R58" t="s">
        <v>1160</v>
      </c>
      <c r="S58" t="str">
        <f>INDEX(allsections[[S]:[Order]],MATCH(PIs[[#This Row],[SSGUID]],allsections[SGUID],0),1)</f>
        <v>QMS 05.03 Non-compliances, corrective actions, and sanctions</v>
      </c>
      <c r="T58" t="str">
        <f>INDEX(allsections[[S]:[Order]],MATCH(PIs[[#This Row],[SSGUID]],allsections[SGUID],0),2)</f>
        <v>-</v>
      </c>
      <c r="U58" t="e">
        <f>INDEX(#REF!,MATCH(PIs[[#This Row],[GUID]],#REF!,0),2)</f>
        <v>#REF!</v>
      </c>
      <c r="V58" t="b">
        <v>0</v>
      </c>
    </row>
    <row r="59" spans="1:22">
      <c r="A59" t="s">
        <v>1164</v>
      </c>
      <c r="C59" t="s">
        <v>310</v>
      </c>
      <c r="D59" t="s">
        <v>1165</v>
      </c>
      <c r="E59" t="s">
        <v>1166</v>
      </c>
      <c r="F59" t="s">
        <v>971</v>
      </c>
      <c r="G59" t="s">
        <v>138</v>
      </c>
      <c r="H59" t="s">
        <v>972</v>
      </c>
      <c r="I59" t="str">
        <f>INDEX(Level[Level],MATCH(PIs[[#This Row],[L]],Level[GUID],0),1)</f>
        <v>Major Must</v>
      </c>
      <c r="N59" t="s">
        <v>1159</v>
      </c>
      <c r="O59" t="str">
        <f>INDEX(allsections[[S]:[Order]],MATCH(PIs[[#This Row],[SGUID]],allsections[SGUID],0),1)</f>
        <v>QMS 05 Internal Audits</v>
      </c>
      <c r="P59" t="str">
        <f>INDEX(allsections[[S]:[Order]],MATCH(PIs[[#This Row],[SGUID]],allsections[SGUID],0),2)</f>
        <v>-</v>
      </c>
      <c r="Q59">
        <f>INDEX(allsections[[S]:[Order]],MATCH(PIs[[#This Row],[SGUID]],allsections[SGUID],0),3)</f>
        <v>5</v>
      </c>
      <c r="R59" t="s">
        <v>1160</v>
      </c>
      <c r="S59" t="str">
        <f>INDEX(allsections[[S]:[Order]],MATCH(PIs[[#This Row],[SSGUID]],allsections[SGUID],0),1)</f>
        <v>QMS 05.03 Non-compliances, corrective actions, and sanctions</v>
      </c>
      <c r="T59" t="str">
        <f>INDEX(allsections[[S]:[Order]],MATCH(PIs[[#This Row],[SSGUID]],allsections[SGUID],0),2)</f>
        <v>-</v>
      </c>
      <c r="U59" t="e">
        <f>INDEX(#REF!,MATCH(PIs[[#This Row],[GUID]],#REF!,0),2)</f>
        <v>#REF!</v>
      </c>
      <c r="V59" t="b">
        <v>0</v>
      </c>
    </row>
    <row r="60" spans="1:22">
      <c r="A60" t="s">
        <v>1167</v>
      </c>
      <c r="C60" t="s">
        <v>308</v>
      </c>
      <c r="D60" t="s">
        <v>1168</v>
      </c>
      <c r="E60" t="s">
        <v>1169</v>
      </c>
      <c r="F60" t="s">
        <v>971</v>
      </c>
      <c r="G60" t="s">
        <v>138</v>
      </c>
      <c r="H60" t="s">
        <v>972</v>
      </c>
      <c r="I60" t="str">
        <f>INDEX(Level[Level],MATCH(PIs[[#This Row],[L]],Level[GUID],0),1)</f>
        <v>Major Must</v>
      </c>
      <c r="N60" t="s">
        <v>1159</v>
      </c>
      <c r="O60" t="str">
        <f>INDEX(allsections[[S]:[Order]],MATCH(PIs[[#This Row],[SGUID]],allsections[SGUID],0),1)</f>
        <v>QMS 05 Internal Audits</v>
      </c>
      <c r="P60" t="str">
        <f>INDEX(allsections[[S]:[Order]],MATCH(PIs[[#This Row],[SGUID]],allsections[SGUID],0),2)</f>
        <v>-</v>
      </c>
      <c r="Q60">
        <f>INDEX(allsections[[S]:[Order]],MATCH(PIs[[#This Row],[SGUID]],allsections[SGUID],0),3)</f>
        <v>5</v>
      </c>
      <c r="R60" t="s">
        <v>1160</v>
      </c>
      <c r="S60" t="str">
        <f>INDEX(allsections[[S]:[Order]],MATCH(PIs[[#This Row],[SSGUID]],allsections[SGUID],0),1)</f>
        <v>QMS 05.03 Non-compliances, corrective actions, and sanctions</v>
      </c>
      <c r="T60" t="str">
        <f>INDEX(allsections[[S]:[Order]],MATCH(PIs[[#This Row],[SSGUID]],allsections[SGUID],0),2)</f>
        <v>-</v>
      </c>
      <c r="U60" t="e">
        <f>INDEX(#REF!,MATCH(PIs[[#This Row],[GUID]],#REF!,0),2)</f>
        <v>#REF!</v>
      </c>
      <c r="V60" t="b">
        <v>0</v>
      </c>
    </row>
    <row r="61" spans="1:22">
      <c r="A61" t="s">
        <v>1170</v>
      </c>
      <c r="C61" t="s">
        <v>306</v>
      </c>
      <c r="D61" t="s">
        <v>1171</v>
      </c>
      <c r="E61" t="s">
        <v>1172</v>
      </c>
      <c r="F61" t="s">
        <v>971</v>
      </c>
      <c r="G61" t="s">
        <v>138</v>
      </c>
      <c r="H61" t="s">
        <v>972</v>
      </c>
      <c r="I61" t="str">
        <f>INDEX(Level[Level],MATCH(PIs[[#This Row],[L]],Level[GUID],0),1)</f>
        <v>Major Must</v>
      </c>
      <c r="N61" t="s">
        <v>1159</v>
      </c>
      <c r="O61" t="str">
        <f>INDEX(allsections[[S]:[Order]],MATCH(PIs[[#This Row],[SGUID]],allsections[SGUID],0),1)</f>
        <v>QMS 05 Internal Audits</v>
      </c>
      <c r="P61" t="str">
        <f>INDEX(allsections[[S]:[Order]],MATCH(PIs[[#This Row],[SGUID]],allsections[SGUID],0),2)</f>
        <v>-</v>
      </c>
      <c r="Q61">
        <f>INDEX(allsections[[S]:[Order]],MATCH(PIs[[#This Row],[SGUID]],allsections[SGUID],0),3)</f>
        <v>5</v>
      </c>
      <c r="R61" t="s">
        <v>1160</v>
      </c>
      <c r="S61" t="str">
        <f>INDEX(allsections[[S]:[Order]],MATCH(PIs[[#This Row],[SSGUID]],allsections[SGUID],0),1)</f>
        <v>QMS 05.03 Non-compliances, corrective actions, and sanctions</v>
      </c>
      <c r="T61" t="str">
        <f>INDEX(allsections[[S]:[Order]],MATCH(PIs[[#This Row],[SSGUID]],allsections[SGUID],0),2)</f>
        <v>-</v>
      </c>
      <c r="U61" t="e">
        <f>INDEX(#REF!,MATCH(PIs[[#This Row],[GUID]],#REF!,0),2)</f>
        <v>#REF!</v>
      </c>
      <c r="V61" t="b">
        <v>0</v>
      </c>
    </row>
    <row r="62" spans="1:22">
      <c r="A62" t="s">
        <v>1173</v>
      </c>
      <c r="C62" t="s">
        <v>304</v>
      </c>
      <c r="D62" t="s">
        <v>1174</v>
      </c>
      <c r="E62" t="s">
        <v>1175</v>
      </c>
      <c r="F62" t="s">
        <v>971</v>
      </c>
      <c r="G62" t="s">
        <v>138</v>
      </c>
      <c r="H62" t="s">
        <v>972</v>
      </c>
      <c r="I62" t="str">
        <f>INDEX(Level[Level],MATCH(PIs[[#This Row],[L]],Level[GUID],0),1)</f>
        <v>Major Must</v>
      </c>
      <c r="N62" t="s">
        <v>1159</v>
      </c>
      <c r="O62" t="str">
        <f>INDEX(allsections[[S]:[Order]],MATCH(PIs[[#This Row],[SGUID]],allsections[SGUID],0),1)</f>
        <v>QMS 05 Internal Audits</v>
      </c>
      <c r="P62" t="str">
        <f>INDEX(allsections[[S]:[Order]],MATCH(PIs[[#This Row],[SGUID]],allsections[SGUID],0),2)</f>
        <v>-</v>
      </c>
      <c r="Q62">
        <f>INDEX(allsections[[S]:[Order]],MATCH(PIs[[#This Row],[SGUID]],allsections[SGUID],0),3)</f>
        <v>5</v>
      </c>
      <c r="R62" t="s">
        <v>1160</v>
      </c>
      <c r="S62" t="str">
        <f>INDEX(allsections[[S]:[Order]],MATCH(PIs[[#This Row],[SSGUID]],allsections[SGUID],0),1)</f>
        <v>QMS 05.03 Non-compliances, corrective actions, and sanctions</v>
      </c>
      <c r="T62" t="str">
        <f>INDEX(allsections[[S]:[Order]],MATCH(PIs[[#This Row],[SSGUID]],allsections[SGUID],0),2)</f>
        <v>-</v>
      </c>
      <c r="U62" t="e">
        <f>INDEX(#REF!,MATCH(PIs[[#This Row],[GUID]],#REF!,0),2)</f>
        <v>#REF!</v>
      </c>
      <c r="V62" t="b">
        <v>0</v>
      </c>
    </row>
    <row r="63" spans="1:22">
      <c r="A63" t="s">
        <v>1176</v>
      </c>
      <c r="C63" t="s">
        <v>302</v>
      </c>
      <c r="D63" t="s">
        <v>1177</v>
      </c>
      <c r="E63" t="s">
        <v>1178</v>
      </c>
      <c r="F63" t="s">
        <v>971</v>
      </c>
      <c r="G63" t="s">
        <v>138</v>
      </c>
      <c r="H63" t="s">
        <v>972</v>
      </c>
      <c r="I63" t="str">
        <f>INDEX(Level[Level],MATCH(PIs[[#This Row],[L]],Level[GUID],0),1)</f>
        <v>Major Must</v>
      </c>
      <c r="N63" t="s">
        <v>1159</v>
      </c>
      <c r="O63" t="str">
        <f>INDEX(allsections[[S]:[Order]],MATCH(PIs[[#This Row],[SGUID]],allsections[SGUID],0),1)</f>
        <v>QMS 05 Internal Audits</v>
      </c>
      <c r="P63" t="str">
        <f>INDEX(allsections[[S]:[Order]],MATCH(PIs[[#This Row],[SGUID]],allsections[SGUID],0),2)</f>
        <v>-</v>
      </c>
      <c r="Q63">
        <f>INDEX(allsections[[S]:[Order]],MATCH(PIs[[#This Row],[SGUID]],allsections[SGUID],0),3)</f>
        <v>5</v>
      </c>
      <c r="R63" t="s">
        <v>1160</v>
      </c>
      <c r="S63" t="str">
        <f>INDEX(allsections[[S]:[Order]],MATCH(PIs[[#This Row],[SSGUID]],allsections[SGUID],0),1)</f>
        <v>QMS 05.03 Non-compliances, corrective actions, and sanctions</v>
      </c>
      <c r="T63" t="str">
        <f>INDEX(allsections[[S]:[Order]],MATCH(PIs[[#This Row],[SSGUID]],allsections[SGUID],0),2)</f>
        <v>-</v>
      </c>
      <c r="U63" t="e">
        <f>INDEX(#REF!,MATCH(PIs[[#This Row],[GUID]],#REF!,0),2)</f>
        <v>#REF!</v>
      </c>
      <c r="V63" t="b">
        <v>0</v>
      </c>
    </row>
    <row r="64" spans="1:22">
      <c r="A64" t="s">
        <v>1179</v>
      </c>
      <c r="C64" t="s">
        <v>300</v>
      </c>
      <c r="D64" t="s">
        <v>1180</v>
      </c>
      <c r="E64" t="s">
        <v>1181</v>
      </c>
      <c r="F64" t="s">
        <v>971</v>
      </c>
      <c r="G64" t="s">
        <v>138</v>
      </c>
      <c r="H64" t="s">
        <v>972</v>
      </c>
      <c r="I64" t="str">
        <f>INDEX(Level[Level],MATCH(PIs[[#This Row],[L]],Level[GUID],0),1)</f>
        <v>Major Must</v>
      </c>
      <c r="N64" t="s">
        <v>1159</v>
      </c>
      <c r="O64" t="str">
        <f>INDEX(allsections[[S]:[Order]],MATCH(PIs[[#This Row],[SGUID]],allsections[SGUID],0),1)</f>
        <v>QMS 05 Internal Audits</v>
      </c>
      <c r="P64" t="str">
        <f>INDEX(allsections[[S]:[Order]],MATCH(PIs[[#This Row],[SGUID]],allsections[SGUID],0),2)</f>
        <v>-</v>
      </c>
      <c r="Q64">
        <f>INDEX(allsections[[S]:[Order]],MATCH(PIs[[#This Row],[SGUID]],allsections[SGUID],0),3)</f>
        <v>5</v>
      </c>
      <c r="R64" t="s">
        <v>1160</v>
      </c>
      <c r="S64" t="str">
        <f>INDEX(allsections[[S]:[Order]],MATCH(PIs[[#This Row],[SSGUID]],allsections[SGUID],0),1)</f>
        <v>QMS 05.03 Non-compliances, corrective actions, and sanctions</v>
      </c>
      <c r="T64" t="str">
        <f>INDEX(allsections[[S]:[Order]],MATCH(PIs[[#This Row],[SSGUID]],allsections[SGUID],0),2)</f>
        <v>-</v>
      </c>
      <c r="U64" t="e">
        <f>INDEX(#REF!,MATCH(PIs[[#This Row],[GUID]],#REF!,0),2)</f>
        <v>#REF!</v>
      </c>
      <c r="V64" t="b">
        <v>0</v>
      </c>
    </row>
    <row r="65" spans="1:22">
      <c r="A65" t="s">
        <v>1182</v>
      </c>
      <c r="C65" t="s">
        <v>298</v>
      </c>
      <c r="D65" t="s">
        <v>1183</v>
      </c>
      <c r="E65" t="s">
        <v>1184</v>
      </c>
      <c r="F65" t="s">
        <v>971</v>
      </c>
      <c r="G65" t="s">
        <v>138</v>
      </c>
      <c r="H65" t="s">
        <v>972</v>
      </c>
      <c r="I65" t="str">
        <f>INDEX(Level[Level],MATCH(PIs[[#This Row],[L]],Level[GUID],0),1)</f>
        <v>Major Must</v>
      </c>
      <c r="N65" t="s">
        <v>1159</v>
      </c>
      <c r="O65" t="str">
        <f>INDEX(allsections[[S]:[Order]],MATCH(PIs[[#This Row],[SGUID]],allsections[SGUID],0),1)</f>
        <v>QMS 05 Internal Audits</v>
      </c>
      <c r="P65" t="str">
        <f>INDEX(allsections[[S]:[Order]],MATCH(PIs[[#This Row],[SGUID]],allsections[SGUID],0),2)</f>
        <v>-</v>
      </c>
      <c r="Q65">
        <f>INDEX(allsections[[S]:[Order]],MATCH(PIs[[#This Row],[SGUID]],allsections[SGUID],0),3)</f>
        <v>5</v>
      </c>
      <c r="R65" t="s">
        <v>1160</v>
      </c>
      <c r="S65" t="str">
        <f>INDEX(allsections[[S]:[Order]],MATCH(PIs[[#This Row],[SSGUID]],allsections[SGUID],0),1)</f>
        <v>QMS 05.03 Non-compliances, corrective actions, and sanctions</v>
      </c>
      <c r="T65" t="str">
        <f>INDEX(allsections[[S]:[Order]],MATCH(PIs[[#This Row],[SSGUID]],allsections[SGUID],0),2)</f>
        <v>-</v>
      </c>
      <c r="U65" t="e">
        <f>INDEX(#REF!,MATCH(PIs[[#This Row],[GUID]],#REF!,0),2)</f>
        <v>#REF!</v>
      </c>
      <c r="V65" t="b">
        <v>0</v>
      </c>
    </row>
    <row r="66" spans="1:22">
      <c r="A66" t="s">
        <v>1185</v>
      </c>
      <c r="C66" t="s">
        <v>295</v>
      </c>
      <c r="D66" t="s">
        <v>1186</v>
      </c>
      <c r="E66" t="s">
        <v>1187</v>
      </c>
      <c r="F66" t="s">
        <v>971</v>
      </c>
      <c r="G66" t="s">
        <v>138</v>
      </c>
      <c r="H66" t="s">
        <v>972</v>
      </c>
      <c r="I66" t="str">
        <f>INDEX(Level[Level],MATCH(PIs[[#This Row],[L]],Level[GUID],0),1)</f>
        <v>Major Must</v>
      </c>
      <c r="N66" t="s">
        <v>1159</v>
      </c>
      <c r="O66" t="str">
        <f>INDEX(allsections[[S]:[Order]],MATCH(PIs[[#This Row],[SGUID]],allsections[SGUID],0),1)</f>
        <v>QMS 05 Internal Audits</v>
      </c>
      <c r="P66" t="str">
        <f>INDEX(allsections[[S]:[Order]],MATCH(PIs[[#This Row],[SGUID]],allsections[SGUID],0),2)</f>
        <v>-</v>
      </c>
      <c r="Q66">
        <f>INDEX(allsections[[S]:[Order]],MATCH(PIs[[#This Row],[SGUID]],allsections[SGUID],0),3)</f>
        <v>5</v>
      </c>
      <c r="R66" t="s">
        <v>1188</v>
      </c>
      <c r="S66" t="str">
        <f>INDEX(allsections[[S]:[Order]],MATCH(PIs[[#This Row],[SSGUID]],allsections[SGUID],0),1)</f>
        <v>QMS 05.02 Internal audits of members/sites</v>
      </c>
      <c r="T66" t="str">
        <f>INDEX(allsections[[S]:[Order]],MATCH(PIs[[#This Row],[SSGUID]],allsections[SGUID],0),2)</f>
        <v>-</v>
      </c>
      <c r="U66" t="e">
        <f>INDEX(#REF!,MATCH(PIs[[#This Row],[GUID]],#REF!,0),2)</f>
        <v>#REF!</v>
      </c>
      <c r="V66" t="b">
        <v>0</v>
      </c>
    </row>
    <row r="67" spans="1:22">
      <c r="A67" t="s">
        <v>1189</v>
      </c>
      <c r="C67" t="s">
        <v>293</v>
      </c>
      <c r="D67" t="s">
        <v>1190</v>
      </c>
      <c r="E67" t="s">
        <v>1191</v>
      </c>
      <c r="F67" t="s">
        <v>971</v>
      </c>
      <c r="G67" t="s">
        <v>138</v>
      </c>
      <c r="H67" t="s">
        <v>972</v>
      </c>
      <c r="I67" t="str">
        <f>INDEX(Level[Level],MATCH(PIs[[#This Row],[L]],Level[GUID],0),1)</f>
        <v>Major Must</v>
      </c>
      <c r="N67" t="s">
        <v>1159</v>
      </c>
      <c r="O67" t="str">
        <f>INDEX(allsections[[S]:[Order]],MATCH(PIs[[#This Row],[SGUID]],allsections[SGUID],0),1)</f>
        <v>QMS 05 Internal Audits</v>
      </c>
      <c r="P67" t="str">
        <f>INDEX(allsections[[S]:[Order]],MATCH(PIs[[#This Row],[SGUID]],allsections[SGUID],0),2)</f>
        <v>-</v>
      </c>
      <c r="Q67">
        <f>INDEX(allsections[[S]:[Order]],MATCH(PIs[[#This Row],[SGUID]],allsections[SGUID],0),3)</f>
        <v>5</v>
      </c>
      <c r="R67" t="s">
        <v>1188</v>
      </c>
      <c r="S67" t="str">
        <f>INDEX(allsections[[S]:[Order]],MATCH(PIs[[#This Row],[SSGUID]],allsections[SGUID],0),1)</f>
        <v>QMS 05.02 Internal audits of members/sites</v>
      </c>
      <c r="T67" t="str">
        <f>INDEX(allsections[[S]:[Order]],MATCH(PIs[[#This Row],[SSGUID]],allsections[SGUID],0),2)</f>
        <v>-</v>
      </c>
      <c r="U67" t="e">
        <f>INDEX(#REF!,MATCH(PIs[[#This Row],[GUID]],#REF!,0),2)</f>
        <v>#REF!</v>
      </c>
      <c r="V67" t="b">
        <v>0</v>
      </c>
    </row>
    <row r="68" spans="1:22">
      <c r="A68" t="s">
        <v>1192</v>
      </c>
      <c r="C68" t="s">
        <v>291</v>
      </c>
      <c r="D68" t="s">
        <v>1193</v>
      </c>
      <c r="E68" t="s">
        <v>1194</v>
      </c>
      <c r="F68" t="s">
        <v>971</v>
      </c>
      <c r="G68" t="s">
        <v>138</v>
      </c>
      <c r="H68" t="s">
        <v>972</v>
      </c>
      <c r="I68" t="str">
        <f>INDEX(Level[Level],MATCH(PIs[[#This Row],[L]],Level[GUID],0),1)</f>
        <v>Major Must</v>
      </c>
      <c r="N68" t="s">
        <v>1159</v>
      </c>
      <c r="O68" t="str">
        <f>INDEX(allsections[[S]:[Order]],MATCH(PIs[[#This Row],[SGUID]],allsections[SGUID],0),1)</f>
        <v>QMS 05 Internal Audits</v>
      </c>
      <c r="P68" t="str">
        <f>INDEX(allsections[[S]:[Order]],MATCH(PIs[[#This Row],[SGUID]],allsections[SGUID],0),2)</f>
        <v>-</v>
      </c>
      <c r="Q68">
        <f>INDEX(allsections[[S]:[Order]],MATCH(PIs[[#This Row],[SGUID]],allsections[SGUID],0),3)</f>
        <v>5</v>
      </c>
      <c r="R68" t="s">
        <v>1188</v>
      </c>
      <c r="S68" t="str">
        <f>INDEX(allsections[[S]:[Order]],MATCH(PIs[[#This Row],[SSGUID]],allsections[SGUID],0),1)</f>
        <v>QMS 05.02 Internal audits of members/sites</v>
      </c>
      <c r="T68" t="str">
        <f>INDEX(allsections[[S]:[Order]],MATCH(PIs[[#This Row],[SSGUID]],allsections[SGUID],0),2)</f>
        <v>-</v>
      </c>
      <c r="U68" t="e">
        <f>INDEX(#REF!,MATCH(PIs[[#This Row],[GUID]],#REF!,0),2)</f>
        <v>#REF!</v>
      </c>
      <c r="V68" t="b">
        <v>0</v>
      </c>
    </row>
    <row r="69" spans="1:22" ht="409.6">
      <c r="A69" t="s">
        <v>1195</v>
      </c>
      <c r="C69" t="s">
        <v>289</v>
      </c>
      <c r="D69" t="s">
        <v>1196</v>
      </c>
      <c r="E69" s="27" t="s">
        <v>1197</v>
      </c>
      <c r="F69" t="s">
        <v>971</v>
      </c>
      <c r="G69" t="s">
        <v>138</v>
      </c>
      <c r="H69" t="s">
        <v>972</v>
      </c>
      <c r="I69" t="str">
        <f>INDEX(Level[Level],MATCH(PIs[[#This Row],[L]],Level[GUID],0),1)</f>
        <v>Major Must</v>
      </c>
      <c r="N69" t="s">
        <v>1159</v>
      </c>
      <c r="O69" t="str">
        <f>INDEX(allsections[[S]:[Order]],MATCH(PIs[[#This Row],[SGUID]],allsections[SGUID],0),1)</f>
        <v>QMS 05 Internal Audits</v>
      </c>
      <c r="P69" t="str">
        <f>INDEX(allsections[[S]:[Order]],MATCH(PIs[[#This Row],[SGUID]],allsections[SGUID],0),2)</f>
        <v>-</v>
      </c>
      <c r="Q69">
        <f>INDEX(allsections[[S]:[Order]],MATCH(PIs[[#This Row],[SGUID]],allsections[SGUID],0),3)</f>
        <v>5</v>
      </c>
      <c r="R69" t="s">
        <v>1188</v>
      </c>
      <c r="S69" t="str">
        <f>INDEX(allsections[[S]:[Order]],MATCH(PIs[[#This Row],[SSGUID]],allsections[SGUID],0),1)</f>
        <v>QMS 05.02 Internal audits of members/sites</v>
      </c>
      <c r="T69" t="str">
        <f>INDEX(allsections[[S]:[Order]],MATCH(PIs[[#This Row],[SSGUID]],allsections[SGUID],0),2)</f>
        <v>-</v>
      </c>
      <c r="U69" t="e">
        <f>INDEX(#REF!,MATCH(PIs[[#This Row],[GUID]],#REF!,0),2)</f>
        <v>#REF!</v>
      </c>
      <c r="V69" t="b">
        <v>0</v>
      </c>
    </row>
    <row r="70" spans="1:22">
      <c r="A70" t="s">
        <v>1198</v>
      </c>
      <c r="C70" t="s">
        <v>287</v>
      </c>
      <c r="D70" t="s">
        <v>1199</v>
      </c>
      <c r="E70" t="s">
        <v>1200</v>
      </c>
      <c r="F70" t="s">
        <v>971</v>
      </c>
      <c r="G70" t="s">
        <v>138</v>
      </c>
      <c r="H70" t="s">
        <v>972</v>
      </c>
      <c r="I70" t="str">
        <f>INDEX(Level[Level],MATCH(PIs[[#This Row],[L]],Level[GUID],0),1)</f>
        <v>Major Must</v>
      </c>
      <c r="N70" t="s">
        <v>1159</v>
      </c>
      <c r="O70" t="str">
        <f>INDEX(allsections[[S]:[Order]],MATCH(PIs[[#This Row],[SGUID]],allsections[SGUID],0),1)</f>
        <v>QMS 05 Internal Audits</v>
      </c>
      <c r="P70" t="str">
        <f>INDEX(allsections[[S]:[Order]],MATCH(PIs[[#This Row],[SGUID]],allsections[SGUID],0),2)</f>
        <v>-</v>
      </c>
      <c r="Q70">
        <f>INDEX(allsections[[S]:[Order]],MATCH(PIs[[#This Row],[SGUID]],allsections[SGUID],0),3)</f>
        <v>5</v>
      </c>
      <c r="R70" t="s">
        <v>1188</v>
      </c>
      <c r="S70" t="str">
        <f>INDEX(allsections[[S]:[Order]],MATCH(PIs[[#This Row],[SSGUID]],allsections[SGUID],0),1)</f>
        <v>QMS 05.02 Internal audits of members/sites</v>
      </c>
      <c r="T70" t="str">
        <f>INDEX(allsections[[S]:[Order]],MATCH(PIs[[#This Row],[SSGUID]],allsections[SGUID],0),2)</f>
        <v>-</v>
      </c>
      <c r="U70" t="e">
        <f>INDEX(#REF!,MATCH(PIs[[#This Row],[GUID]],#REF!,0),2)</f>
        <v>#REF!</v>
      </c>
      <c r="V70" t="b">
        <v>0</v>
      </c>
    </row>
    <row r="71" spans="1:22">
      <c r="A71" t="s">
        <v>1201</v>
      </c>
      <c r="C71" t="s">
        <v>285</v>
      </c>
      <c r="D71" t="s">
        <v>1202</v>
      </c>
      <c r="E71" t="s">
        <v>1203</v>
      </c>
      <c r="F71" t="s">
        <v>971</v>
      </c>
      <c r="G71" t="s">
        <v>138</v>
      </c>
      <c r="H71" t="s">
        <v>972</v>
      </c>
      <c r="I71" t="str">
        <f>INDEX(Level[Level],MATCH(PIs[[#This Row],[L]],Level[GUID],0),1)</f>
        <v>Major Must</v>
      </c>
      <c r="N71" t="s">
        <v>1159</v>
      </c>
      <c r="O71" t="str">
        <f>INDEX(allsections[[S]:[Order]],MATCH(PIs[[#This Row],[SGUID]],allsections[SGUID],0),1)</f>
        <v>QMS 05 Internal Audits</v>
      </c>
      <c r="P71" t="str">
        <f>INDEX(allsections[[S]:[Order]],MATCH(PIs[[#This Row],[SGUID]],allsections[SGUID],0),2)</f>
        <v>-</v>
      </c>
      <c r="Q71">
        <f>INDEX(allsections[[S]:[Order]],MATCH(PIs[[#This Row],[SGUID]],allsections[SGUID],0),3)</f>
        <v>5</v>
      </c>
      <c r="R71" t="s">
        <v>1188</v>
      </c>
      <c r="S71" t="str">
        <f>INDEX(allsections[[S]:[Order]],MATCH(PIs[[#This Row],[SSGUID]],allsections[SGUID],0),1)</f>
        <v>QMS 05.02 Internal audits of members/sites</v>
      </c>
      <c r="T71" t="str">
        <f>INDEX(allsections[[S]:[Order]],MATCH(PIs[[#This Row],[SSGUID]],allsections[SGUID],0),2)</f>
        <v>-</v>
      </c>
      <c r="U71" t="e">
        <f>INDEX(#REF!,MATCH(PIs[[#This Row],[GUID]],#REF!,0),2)</f>
        <v>#REF!</v>
      </c>
      <c r="V71" t="b">
        <v>0</v>
      </c>
    </row>
    <row r="72" spans="1:22">
      <c r="A72" t="s">
        <v>1204</v>
      </c>
      <c r="C72" t="s">
        <v>283</v>
      </c>
      <c r="D72" t="s">
        <v>1205</v>
      </c>
      <c r="E72" t="s">
        <v>1206</v>
      </c>
      <c r="F72" t="s">
        <v>971</v>
      </c>
      <c r="G72" t="s">
        <v>138</v>
      </c>
      <c r="H72" t="s">
        <v>972</v>
      </c>
      <c r="I72" t="str">
        <f>INDEX(Level[Level],MATCH(PIs[[#This Row],[L]],Level[GUID],0),1)</f>
        <v>Major Must</v>
      </c>
      <c r="N72" t="s">
        <v>1159</v>
      </c>
      <c r="O72" t="str">
        <f>INDEX(allsections[[S]:[Order]],MATCH(PIs[[#This Row],[SGUID]],allsections[SGUID],0),1)</f>
        <v>QMS 05 Internal Audits</v>
      </c>
      <c r="P72" t="str">
        <f>INDEX(allsections[[S]:[Order]],MATCH(PIs[[#This Row],[SGUID]],allsections[SGUID],0),2)</f>
        <v>-</v>
      </c>
      <c r="Q72">
        <f>INDEX(allsections[[S]:[Order]],MATCH(PIs[[#This Row],[SGUID]],allsections[SGUID],0),3)</f>
        <v>5</v>
      </c>
      <c r="R72" t="s">
        <v>1188</v>
      </c>
      <c r="S72" t="str">
        <f>INDEX(allsections[[S]:[Order]],MATCH(PIs[[#This Row],[SSGUID]],allsections[SGUID],0),1)</f>
        <v>QMS 05.02 Internal audits of members/sites</v>
      </c>
      <c r="T72" t="str">
        <f>INDEX(allsections[[S]:[Order]],MATCH(PIs[[#This Row],[SSGUID]],allsections[SGUID],0),2)</f>
        <v>-</v>
      </c>
      <c r="U72" t="e">
        <f>INDEX(#REF!,MATCH(PIs[[#This Row],[GUID]],#REF!,0),2)</f>
        <v>#REF!</v>
      </c>
      <c r="V72" t="b">
        <v>0</v>
      </c>
    </row>
    <row r="73" spans="1:22">
      <c r="A73" t="s">
        <v>1207</v>
      </c>
      <c r="C73" t="s">
        <v>281</v>
      </c>
      <c r="D73" t="s">
        <v>1208</v>
      </c>
      <c r="E73" t="s">
        <v>1209</v>
      </c>
      <c r="F73" t="s">
        <v>971</v>
      </c>
      <c r="G73" t="s">
        <v>138</v>
      </c>
      <c r="H73" t="s">
        <v>972</v>
      </c>
      <c r="I73" t="str">
        <f>INDEX(Level[Level],MATCH(PIs[[#This Row],[L]],Level[GUID],0),1)</f>
        <v>Major Must</v>
      </c>
      <c r="N73" t="s">
        <v>1159</v>
      </c>
      <c r="O73" t="str">
        <f>INDEX(allsections[[S]:[Order]],MATCH(PIs[[#This Row],[SGUID]],allsections[SGUID],0),1)</f>
        <v>QMS 05 Internal Audits</v>
      </c>
      <c r="P73" t="str">
        <f>INDEX(allsections[[S]:[Order]],MATCH(PIs[[#This Row],[SGUID]],allsections[SGUID],0),2)</f>
        <v>-</v>
      </c>
      <c r="Q73">
        <f>INDEX(allsections[[S]:[Order]],MATCH(PIs[[#This Row],[SGUID]],allsections[SGUID],0),3)</f>
        <v>5</v>
      </c>
      <c r="R73" t="s">
        <v>1188</v>
      </c>
      <c r="S73" t="str">
        <f>INDEX(allsections[[S]:[Order]],MATCH(PIs[[#This Row],[SSGUID]],allsections[SGUID],0),1)</f>
        <v>QMS 05.02 Internal audits of members/sites</v>
      </c>
      <c r="T73" t="str">
        <f>INDEX(allsections[[S]:[Order]],MATCH(PIs[[#This Row],[SSGUID]],allsections[SGUID],0),2)</f>
        <v>-</v>
      </c>
      <c r="U73" t="e">
        <f>INDEX(#REF!,MATCH(PIs[[#This Row],[GUID]],#REF!,0),2)</f>
        <v>#REF!</v>
      </c>
      <c r="V73" t="b">
        <v>0</v>
      </c>
    </row>
    <row r="74" spans="1:22">
      <c r="A74" t="s">
        <v>1210</v>
      </c>
      <c r="C74" t="s">
        <v>279</v>
      </c>
      <c r="D74" t="s">
        <v>1211</v>
      </c>
      <c r="E74" t="s">
        <v>1212</v>
      </c>
      <c r="F74" t="s">
        <v>971</v>
      </c>
      <c r="G74" t="s">
        <v>138</v>
      </c>
      <c r="H74" t="s">
        <v>972</v>
      </c>
      <c r="I74" t="str">
        <f>INDEX(Level[Level],MATCH(PIs[[#This Row],[L]],Level[GUID],0),1)</f>
        <v>Major Must</v>
      </c>
      <c r="N74" t="s">
        <v>1159</v>
      </c>
      <c r="O74" t="str">
        <f>INDEX(allsections[[S]:[Order]],MATCH(PIs[[#This Row],[SGUID]],allsections[SGUID],0),1)</f>
        <v>QMS 05 Internal Audits</v>
      </c>
      <c r="P74" t="str">
        <f>INDEX(allsections[[S]:[Order]],MATCH(PIs[[#This Row],[SGUID]],allsections[SGUID],0),2)</f>
        <v>-</v>
      </c>
      <c r="Q74">
        <f>INDEX(allsections[[S]:[Order]],MATCH(PIs[[#This Row],[SGUID]],allsections[SGUID],0),3)</f>
        <v>5</v>
      </c>
      <c r="R74" t="s">
        <v>1188</v>
      </c>
      <c r="S74" t="str">
        <f>INDEX(allsections[[S]:[Order]],MATCH(PIs[[#This Row],[SSGUID]],allsections[SGUID],0),1)</f>
        <v>QMS 05.02 Internal audits of members/sites</v>
      </c>
      <c r="T74" t="str">
        <f>INDEX(allsections[[S]:[Order]],MATCH(PIs[[#This Row],[SSGUID]],allsections[SGUID],0),2)</f>
        <v>-</v>
      </c>
      <c r="U74" t="e">
        <f>INDEX(#REF!,MATCH(PIs[[#This Row],[GUID]],#REF!,0),2)</f>
        <v>#REF!</v>
      </c>
      <c r="V74" t="b">
        <v>0</v>
      </c>
    </row>
    <row r="75" spans="1:22" ht="409.6">
      <c r="A75" t="s">
        <v>1213</v>
      </c>
      <c r="C75" t="s">
        <v>277</v>
      </c>
      <c r="D75" t="s">
        <v>1214</v>
      </c>
      <c r="E75" s="27" t="s">
        <v>1215</v>
      </c>
      <c r="F75" t="s">
        <v>971</v>
      </c>
      <c r="G75" t="s">
        <v>138</v>
      </c>
      <c r="H75" t="s">
        <v>972</v>
      </c>
      <c r="I75" t="str">
        <f>INDEX(Level[Level],MATCH(PIs[[#This Row],[L]],Level[GUID],0),1)</f>
        <v>Major Must</v>
      </c>
      <c r="N75" t="s">
        <v>1159</v>
      </c>
      <c r="O75" t="str">
        <f>INDEX(allsections[[S]:[Order]],MATCH(PIs[[#This Row],[SGUID]],allsections[SGUID],0),1)</f>
        <v>QMS 05 Internal Audits</v>
      </c>
      <c r="P75" t="str">
        <f>INDEX(allsections[[S]:[Order]],MATCH(PIs[[#This Row],[SGUID]],allsections[SGUID],0),2)</f>
        <v>-</v>
      </c>
      <c r="Q75">
        <f>INDEX(allsections[[S]:[Order]],MATCH(PIs[[#This Row],[SGUID]],allsections[SGUID],0),3)</f>
        <v>5</v>
      </c>
      <c r="R75" t="s">
        <v>1188</v>
      </c>
      <c r="S75" t="str">
        <f>INDEX(allsections[[S]:[Order]],MATCH(PIs[[#This Row],[SSGUID]],allsections[SGUID],0),1)</f>
        <v>QMS 05.02 Internal audits of members/sites</v>
      </c>
      <c r="T75" t="str">
        <f>INDEX(allsections[[S]:[Order]],MATCH(PIs[[#This Row],[SSGUID]],allsections[SGUID],0),2)</f>
        <v>-</v>
      </c>
      <c r="U75" t="e">
        <f>INDEX(#REF!,MATCH(PIs[[#This Row],[GUID]],#REF!,0),2)</f>
        <v>#REF!</v>
      </c>
      <c r="V75" t="b">
        <v>0</v>
      </c>
    </row>
    <row r="76" spans="1:22">
      <c r="A76" t="s">
        <v>1216</v>
      </c>
      <c r="C76" t="s">
        <v>274</v>
      </c>
      <c r="D76" t="s">
        <v>1217</v>
      </c>
      <c r="E76" t="s">
        <v>1218</v>
      </c>
      <c r="F76" t="s">
        <v>971</v>
      </c>
      <c r="G76" t="s">
        <v>138</v>
      </c>
      <c r="H76" t="s">
        <v>972</v>
      </c>
      <c r="I76" t="str">
        <f>INDEX(Level[Level],MATCH(PIs[[#This Row],[L]],Level[GUID],0),1)</f>
        <v>Major Must</v>
      </c>
      <c r="N76" t="s">
        <v>1159</v>
      </c>
      <c r="O76" t="str">
        <f>INDEX(allsections[[S]:[Order]],MATCH(PIs[[#This Row],[SGUID]],allsections[SGUID],0),1)</f>
        <v>QMS 05 Internal Audits</v>
      </c>
      <c r="P76" t="str">
        <f>INDEX(allsections[[S]:[Order]],MATCH(PIs[[#This Row],[SGUID]],allsections[SGUID],0),2)</f>
        <v>-</v>
      </c>
      <c r="Q76">
        <f>INDEX(allsections[[S]:[Order]],MATCH(PIs[[#This Row],[SGUID]],allsections[SGUID],0),3)</f>
        <v>5</v>
      </c>
      <c r="R76" t="s">
        <v>1219</v>
      </c>
      <c r="S76" t="str">
        <f>INDEX(allsections[[S]:[Order]],MATCH(PIs[[#This Row],[SSGUID]],allsections[SGUID],0),1)</f>
        <v>QMS 05.01 Internal QMS audits</v>
      </c>
      <c r="T76" t="str">
        <f>INDEX(allsections[[S]:[Order]],MATCH(PIs[[#This Row],[SSGUID]],allsections[SGUID],0),2)</f>
        <v>-</v>
      </c>
      <c r="U76" t="e">
        <f>INDEX(#REF!,MATCH(PIs[[#This Row],[GUID]],#REF!,0),2)</f>
        <v>#REF!</v>
      </c>
      <c r="V76" t="b">
        <v>0</v>
      </c>
    </row>
    <row r="77" spans="1:22">
      <c r="A77" t="s">
        <v>1220</v>
      </c>
      <c r="C77" t="s">
        <v>272</v>
      </c>
      <c r="D77" t="s">
        <v>1221</v>
      </c>
      <c r="E77" t="s">
        <v>1222</v>
      </c>
      <c r="F77" t="s">
        <v>971</v>
      </c>
      <c r="G77" t="s">
        <v>138</v>
      </c>
      <c r="H77" t="s">
        <v>972</v>
      </c>
      <c r="I77" t="str">
        <f>INDEX(Level[Level],MATCH(PIs[[#This Row],[L]],Level[GUID],0),1)</f>
        <v>Major Must</v>
      </c>
      <c r="N77" t="s">
        <v>1159</v>
      </c>
      <c r="O77" t="str">
        <f>INDEX(allsections[[S]:[Order]],MATCH(PIs[[#This Row],[SGUID]],allsections[SGUID],0),1)</f>
        <v>QMS 05 Internal Audits</v>
      </c>
      <c r="P77" t="str">
        <f>INDEX(allsections[[S]:[Order]],MATCH(PIs[[#This Row],[SGUID]],allsections[SGUID],0),2)</f>
        <v>-</v>
      </c>
      <c r="Q77">
        <f>INDEX(allsections[[S]:[Order]],MATCH(PIs[[#This Row],[SGUID]],allsections[SGUID],0),3)</f>
        <v>5</v>
      </c>
      <c r="R77" t="s">
        <v>1219</v>
      </c>
      <c r="S77" t="str">
        <f>INDEX(allsections[[S]:[Order]],MATCH(PIs[[#This Row],[SSGUID]],allsections[SGUID],0),1)</f>
        <v>QMS 05.01 Internal QMS audits</v>
      </c>
      <c r="T77" t="str">
        <f>INDEX(allsections[[S]:[Order]],MATCH(PIs[[#This Row],[SSGUID]],allsections[SGUID],0),2)</f>
        <v>-</v>
      </c>
      <c r="U77" t="e">
        <f>INDEX(#REF!,MATCH(PIs[[#This Row],[GUID]],#REF!,0),2)</f>
        <v>#REF!</v>
      </c>
      <c r="V77" t="b">
        <v>0</v>
      </c>
    </row>
    <row r="78" spans="1:22">
      <c r="A78" t="s">
        <v>1223</v>
      </c>
      <c r="C78" t="s">
        <v>270</v>
      </c>
      <c r="D78" t="s">
        <v>1224</v>
      </c>
      <c r="E78" t="s">
        <v>1225</v>
      </c>
      <c r="F78" t="s">
        <v>971</v>
      </c>
      <c r="G78" t="s">
        <v>138</v>
      </c>
      <c r="H78" t="s">
        <v>972</v>
      </c>
      <c r="I78" t="str">
        <f>INDEX(Level[Level],MATCH(PIs[[#This Row],[L]],Level[GUID],0),1)</f>
        <v>Major Must</v>
      </c>
      <c r="N78" t="s">
        <v>1159</v>
      </c>
      <c r="O78" t="str">
        <f>INDEX(allsections[[S]:[Order]],MATCH(PIs[[#This Row],[SGUID]],allsections[SGUID],0),1)</f>
        <v>QMS 05 Internal Audits</v>
      </c>
      <c r="P78" t="str">
        <f>INDEX(allsections[[S]:[Order]],MATCH(PIs[[#This Row],[SGUID]],allsections[SGUID],0),2)</f>
        <v>-</v>
      </c>
      <c r="Q78">
        <f>INDEX(allsections[[S]:[Order]],MATCH(PIs[[#This Row],[SGUID]],allsections[SGUID],0),3)</f>
        <v>5</v>
      </c>
      <c r="R78" t="s">
        <v>1219</v>
      </c>
      <c r="S78" t="str">
        <f>INDEX(allsections[[S]:[Order]],MATCH(PIs[[#This Row],[SSGUID]],allsections[SGUID],0),1)</f>
        <v>QMS 05.01 Internal QMS audits</v>
      </c>
      <c r="T78" t="str">
        <f>INDEX(allsections[[S]:[Order]],MATCH(PIs[[#This Row],[SSGUID]],allsections[SGUID],0),2)</f>
        <v>-</v>
      </c>
      <c r="U78" t="e">
        <f>INDEX(#REF!,MATCH(PIs[[#This Row],[GUID]],#REF!,0),2)</f>
        <v>#REF!</v>
      </c>
      <c r="V78" t="b">
        <v>0</v>
      </c>
    </row>
    <row r="79" spans="1:22">
      <c r="A79" t="s">
        <v>1226</v>
      </c>
      <c r="C79" t="s">
        <v>268</v>
      </c>
      <c r="D79" t="s">
        <v>1227</v>
      </c>
      <c r="E79" t="s">
        <v>1228</v>
      </c>
      <c r="F79" t="s">
        <v>971</v>
      </c>
      <c r="G79" t="s">
        <v>138</v>
      </c>
      <c r="H79" t="s">
        <v>972</v>
      </c>
      <c r="I79" t="str">
        <f>INDEX(Level[Level],MATCH(PIs[[#This Row],[L]],Level[GUID],0),1)</f>
        <v>Major Must</v>
      </c>
      <c r="N79" t="s">
        <v>1159</v>
      </c>
      <c r="O79" t="str">
        <f>INDEX(allsections[[S]:[Order]],MATCH(PIs[[#This Row],[SGUID]],allsections[SGUID],0),1)</f>
        <v>QMS 05 Internal Audits</v>
      </c>
      <c r="P79" t="str">
        <f>INDEX(allsections[[S]:[Order]],MATCH(PIs[[#This Row],[SGUID]],allsections[SGUID],0),2)</f>
        <v>-</v>
      </c>
      <c r="Q79">
        <f>INDEX(allsections[[S]:[Order]],MATCH(PIs[[#This Row],[SGUID]],allsections[SGUID],0),3)</f>
        <v>5</v>
      </c>
      <c r="R79" t="s">
        <v>1219</v>
      </c>
      <c r="S79" t="str">
        <f>INDEX(allsections[[S]:[Order]],MATCH(PIs[[#This Row],[SSGUID]],allsections[SGUID],0),1)</f>
        <v>QMS 05.01 Internal QMS audits</v>
      </c>
      <c r="T79" t="str">
        <f>INDEX(allsections[[S]:[Order]],MATCH(PIs[[#This Row],[SSGUID]],allsections[SGUID],0),2)</f>
        <v>-</v>
      </c>
      <c r="U79" t="e">
        <f>INDEX(#REF!,MATCH(PIs[[#This Row],[GUID]],#REF!,0),2)</f>
        <v>#REF!</v>
      </c>
      <c r="V79" t="b">
        <v>0</v>
      </c>
    </row>
    <row r="80" spans="1:22">
      <c r="A80" t="s">
        <v>1229</v>
      </c>
      <c r="C80" t="s">
        <v>266</v>
      </c>
      <c r="D80" t="s">
        <v>1230</v>
      </c>
      <c r="E80" t="s">
        <v>1231</v>
      </c>
      <c r="F80" t="s">
        <v>971</v>
      </c>
      <c r="G80" t="s">
        <v>138</v>
      </c>
      <c r="H80" t="s">
        <v>972</v>
      </c>
      <c r="I80" t="str">
        <f>INDEX(Level[Level],MATCH(PIs[[#This Row],[L]],Level[GUID],0),1)</f>
        <v>Major Must</v>
      </c>
      <c r="N80" t="s">
        <v>1159</v>
      </c>
      <c r="O80" t="str">
        <f>INDEX(allsections[[S]:[Order]],MATCH(PIs[[#This Row],[SGUID]],allsections[SGUID],0),1)</f>
        <v>QMS 05 Internal Audits</v>
      </c>
      <c r="P80" t="str">
        <f>INDEX(allsections[[S]:[Order]],MATCH(PIs[[#This Row],[SGUID]],allsections[SGUID],0),2)</f>
        <v>-</v>
      </c>
      <c r="Q80">
        <f>INDEX(allsections[[S]:[Order]],MATCH(PIs[[#This Row],[SGUID]],allsections[SGUID],0),3)</f>
        <v>5</v>
      </c>
      <c r="R80" t="s">
        <v>1219</v>
      </c>
      <c r="S80" t="str">
        <f>INDEX(allsections[[S]:[Order]],MATCH(PIs[[#This Row],[SSGUID]],allsections[SGUID],0),1)</f>
        <v>QMS 05.01 Internal QMS audits</v>
      </c>
      <c r="T80" t="str">
        <f>INDEX(allsections[[S]:[Order]],MATCH(PIs[[#This Row],[SSGUID]],allsections[SGUID],0),2)</f>
        <v>-</v>
      </c>
      <c r="U80" t="e">
        <f>INDEX(#REF!,MATCH(PIs[[#This Row],[GUID]],#REF!,0),2)</f>
        <v>#REF!</v>
      </c>
      <c r="V80" t="b">
        <v>0</v>
      </c>
    </row>
    <row r="81" spans="1:22">
      <c r="A81" t="s">
        <v>1232</v>
      </c>
      <c r="C81" t="s">
        <v>264</v>
      </c>
      <c r="D81" t="s">
        <v>1233</v>
      </c>
      <c r="E81" t="s">
        <v>1234</v>
      </c>
      <c r="F81" t="s">
        <v>971</v>
      </c>
      <c r="G81" t="s">
        <v>138</v>
      </c>
      <c r="H81" t="s">
        <v>972</v>
      </c>
      <c r="I81" t="str">
        <f>INDEX(Level[Level],MATCH(PIs[[#This Row],[L]],Level[GUID],0),1)</f>
        <v>Major Must</v>
      </c>
      <c r="N81" t="s">
        <v>1159</v>
      </c>
      <c r="O81" t="str">
        <f>INDEX(allsections[[S]:[Order]],MATCH(PIs[[#This Row],[SGUID]],allsections[SGUID],0),1)</f>
        <v>QMS 05 Internal Audits</v>
      </c>
      <c r="P81" t="str">
        <f>INDEX(allsections[[S]:[Order]],MATCH(PIs[[#This Row],[SGUID]],allsections[SGUID],0),2)</f>
        <v>-</v>
      </c>
      <c r="Q81">
        <f>INDEX(allsections[[S]:[Order]],MATCH(PIs[[#This Row],[SGUID]],allsections[SGUID],0),3)</f>
        <v>5</v>
      </c>
      <c r="R81" t="s">
        <v>1219</v>
      </c>
      <c r="S81" t="str">
        <f>INDEX(allsections[[S]:[Order]],MATCH(PIs[[#This Row],[SSGUID]],allsections[SGUID],0),1)</f>
        <v>QMS 05.01 Internal QMS audits</v>
      </c>
      <c r="T81" t="str">
        <f>INDEX(allsections[[S]:[Order]],MATCH(PIs[[#This Row],[SSGUID]],allsections[SGUID],0),2)</f>
        <v>-</v>
      </c>
      <c r="U81" t="e">
        <f>INDEX(#REF!,MATCH(PIs[[#This Row],[GUID]],#REF!,0),2)</f>
        <v>#REF!</v>
      </c>
      <c r="V81" t="b">
        <v>0</v>
      </c>
    </row>
    <row r="82" spans="1:22">
      <c r="A82" t="s">
        <v>1235</v>
      </c>
      <c r="C82" t="s">
        <v>262</v>
      </c>
      <c r="D82" t="s">
        <v>1236</v>
      </c>
      <c r="E82" t="s">
        <v>1237</v>
      </c>
      <c r="F82" t="s">
        <v>971</v>
      </c>
      <c r="G82" t="s">
        <v>138</v>
      </c>
      <c r="H82" t="s">
        <v>972</v>
      </c>
      <c r="I82" t="str">
        <f>INDEX(Level[Level],MATCH(PIs[[#This Row],[L]],Level[GUID],0),1)</f>
        <v>Major Must</v>
      </c>
      <c r="N82" t="s">
        <v>1159</v>
      </c>
      <c r="O82" t="str">
        <f>INDEX(allsections[[S]:[Order]],MATCH(PIs[[#This Row],[SGUID]],allsections[SGUID],0),1)</f>
        <v>QMS 05 Internal Audits</v>
      </c>
      <c r="P82" t="str">
        <f>INDEX(allsections[[S]:[Order]],MATCH(PIs[[#This Row],[SGUID]],allsections[SGUID],0),2)</f>
        <v>-</v>
      </c>
      <c r="Q82">
        <f>INDEX(allsections[[S]:[Order]],MATCH(PIs[[#This Row],[SGUID]],allsections[SGUID],0),3)</f>
        <v>5</v>
      </c>
      <c r="R82" t="s">
        <v>1219</v>
      </c>
      <c r="S82" t="str">
        <f>INDEX(allsections[[S]:[Order]],MATCH(PIs[[#This Row],[SSGUID]],allsections[SGUID],0),1)</f>
        <v>QMS 05.01 Internal QMS audits</v>
      </c>
      <c r="T82" t="str">
        <f>INDEX(allsections[[S]:[Order]],MATCH(PIs[[#This Row],[SSGUID]],allsections[SGUID],0),2)</f>
        <v>-</v>
      </c>
      <c r="U82" t="e">
        <f>INDEX(#REF!,MATCH(PIs[[#This Row],[GUID]],#REF!,0),2)</f>
        <v>#REF!</v>
      </c>
      <c r="V82" t="b">
        <v>0</v>
      </c>
    </row>
    <row r="83" spans="1:22">
      <c r="A83" t="s">
        <v>1238</v>
      </c>
      <c r="C83" t="s">
        <v>260</v>
      </c>
      <c r="D83" t="s">
        <v>1239</v>
      </c>
      <c r="E83" t="s">
        <v>1240</v>
      </c>
      <c r="F83" t="s">
        <v>971</v>
      </c>
      <c r="G83" t="s">
        <v>138</v>
      </c>
      <c r="H83" t="s">
        <v>972</v>
      </c>
      <c r="I83" t="str">
        <f>INDEX(Level[Level],MATCH(PIs[[#This Row],[L]],Level[GUID],0),1)</f>
        <v>Major Must</v>
      </c>
      <c r="N83" t="s">
        <v>1159</v>
      </c>
      <c r="O83" t="str">
        <f>INDEX(allsections[[S]:[Order]],MATCH(PIs[[#This Row],[SGUID]],allsections[SGUID],0),1)</f>
        <v>QMS 05 Internal Audits</v>
      </c>
      <c r="P83" t="str">
        <f>INDEX(allsections[[S]:[Order]],MATCH(PIs[[#This Row],[SGUID]],allsections[SGUID],0),2)</f>
        <v>-</v>
      </c>
      <c r="Q83">
        <f>INDEX(allsections[[S]:[Order]],MATCH(PIs[[#This Row],[SGUID]],allsections[SGUID],0),3)</f>
        <v>5</v>
      </c>
      <c r="R83" t="s">
        <v>1219</v>
      </c>
      <c r="S83" t="str">
        <f>INDEX(allsections[[S]:[Order]],MATCH(PIs[[#This Row],[SSGUID]],allsections[SGUID],0),1)</f>
        <v>QMS 05.01 Internal QMS audits</v>
      </c>
      <c r="T83" t="str">
        <f>INDEX(allsections[[S]:[Order]],MATCH(PIs[[#This Row],[SSGUID]],allsections[SGUID],0),2)</f>
        <v>-</v>
      </c>
      <c r="U83" t="e">
        <f>INDEX(#REF!,MATCH(PIs[[#This Row],[GUID]],#REF!,0),2)</f>
        <v>#REF!</v>
      </c>
      <c r="V83" t="b">
        <v>0</v>
      </c>
    </row>
    <row r="84" spans="1:22">
      <c r="A84" t="s">
        <v>1241</v>
      </c>
      <c r="C84" t="s">
        <v>258</v>
      </c>
      <c r="D84" t="s">
        <v>1242</v>
      </c>
      <c r="E84" t="s">
        <v>1243</v>
      </c>
      <c r="F84" t="s">
        <v>971</v>
      </c>
      <c r="G84" t="s">
        <v>138</v>
      </c>
      <c r="H84" t="s">
        <v>972</v>
      </c>
      <c r="I84" t="str">
        <f>INDEX(Level[Level],MATCH(PIs[[#This Row],[L]],Level[GUID],0),1)</f>
        <v>Major Must</v>
      </c>
      <c r="N84" t="s">
        <v>1159</v>
      </c>
      <c r="O84" t="str">
        <f>INDEX(allsections[[S]:[Order]],MATCH(PIs[[#This Row],[SGUID]],allsections[SGUID],0),1)</f>
        <v>QMS 05 Internal Audits</v>
      </c>
      <c r="P84" t="str">
        <f>INDEX(allsections[[S]:[Order]],MATCH(PIs[[#This Row],[SGUID]],allsections[SGUID],0),2)</f>
        <v>-</v>
      </c>
      <c r="Q84">
        <f>INDEX(allsections[[S]:[Order]],MATCH(PIs[[#This Row],[SGUID]],allsections[SGUID],0),3)</f>
        <v>5</v>
      </c>
      <c r="R84" t="s">
        <v>1219</v>
      </c>
      <c r="S84" t="str">
        <f>INDEX(allsections[[S]:[Order]],MATCH(PIs[[#This Row],[SSGUID]],allsections[SGUID],0),1)</f>
        <v>QMS 05.01 Internal QMS audits</v>
      </c>
      <c r="T84" t="str">
        <f>INDEX(allsections[[S]:[Order]],MATCH(PIs[[#This Row],[SSGUID]],allsections[SGUID],0),2)</f>
        <v>-</v>
      </c>
      <c r="U84" t="e">
        <f>INDEX(#REF!,MATCH(PIs[[#This Row],[GUID]],#REF!,0),2)</f>
        <v>#REF!</v>
      </c>
      <c r="V84" t="b">
        <v>0</v>
      </c>
    </row>
    <row r="85" spans="1:22">
      <c r="A85" t="s">
        <v>1244</v>
      </c>
      <c r="C85" t="s">
        <v>256</v>
      </c>
      <c r="D85" t="s">
        <v>1245</v>
      </c>
      <c r="E85" t="s">
        <v>1246</v>
      </c>
      <c r="F85" t="s">
        <v>971</v>
      </c>
      <c r="G85" t="s">
        <v>138</v>
      </c>
      <c r="H85" t="s">
        <v>972</v>
      </c>
      <c r="I85" t="str">
        <f>INDEX(Level[Level],MATCH(PIs[[#This Row],[L]],Level[GUID],0),1)</f>
        <v>Major Must</v>
      </c>
      <c r="N85" t="s">
        <v>1159</v>
      </c>
      <c r="O85" t="str">
        <f>INDEX(allsections[[S]:[Order]],MATCH(PIs[[#This Row],[SGUID]],allsections[SGUID],0),1)</f>
        <v>QMS 05 Internal Audits</v>
      </c>
      <c r="P85" t="str">
        <f>INDEX(allsections[[S]:[Order]],MATCH(PIs[[#This Row],[SGUID]],allsections[SGUID],0),2)</f>
        <v>-</v>
      </c>
      <c r="Q85">
        <f>INDEX(allsections[[S]:[Order]],MATCH(PIs[[#This Row],[SGUID]],allsections[SGUID],0),3)</f>
        <v>5</v>
      </c>
      <c r="R85" t="s">
        <v>1219</v>
      </c>
      <c r="S85" t="str">
        <f>INDEX(allsections[[S]:[Order]],MATCH(PIs[[#This Row],[SSGUID]],allsections[SGUID],0),1)</f>
        <v>QMS 05.01 Internal QMS audits</v>
      </c>
      <c r="T85" t="str">
        <f>INDEX(allsections[[S]:[Order]],MATCH(PIs[[#This Row],[SSGUID]],allsections[SGUID],0),2)</f>
        <v>-</v>
      </c>
      <c r="U85" t="e">
        <f>INDEX(#REF!,MATCH(PIs[[#This Row],[GUID]],#REF!,0),2)</f>
        <v>#REF!</v>
      </c>
      <c r="V85" t="b">
        <v>0</v>
      </c>
    </row>
    <row r="86" spans="1:22">
      <c r="A86" t="s">
        <v>1247</v>
      </c>
      <c r="C86" t="s">
        <v>253</v>
      </c>
      <c r="D86" t="s">
        <v>1248</v>
      </c>
      <c r="E86" t="s">
        <v>1249</v>
      </c>
      <c r="F86" t="s">
        <v>971</v>
      </c>
      <c r="G86" t="s">
        <v>138</v>
      </c>
      <c r="H86" t="s">
        <v>972</v>
      </c>
      <c r="I86" t="str">
        <f>INDEX(Level[Level],MATCH(PIs[[#This Row],[L]],Level[GUID],0),1)</f>
        <v>Major Must</v>
      </c>
      <c r="N86" t="s">
        <v>1159</v>
      </c>
      <c r="O86" t="str">
        <f>INDEX(allsections[[S]:[Order]],MATCH(PIs[[#This Row],[SGUID]],allsections[SGUID],0),1)</f>
        <v>QMS 05 Internal Audits</v>
      </c>
      <c r="P86" t="str">
        <f>INDEX(allsections[[S]:[Order]],MATCH(PIs[[#This Row],[SGUID]],allsections[SGUID],0),2)</f>
        <v>-</v>
      </c>
      <c r="Q86">
        <f>INDEX(allsections[[S]:[Order]],MATCH(PIs[[#This Row],[SGUID]],allsections[SGUID],0),3)</f>
        <v>5</v>
      </c>
      <c r="R86" t="s">
        <v>974</v>
      </c>
      <c r="S86" t="str">
        <f>INDEX(allsections[[S]:[Order]],MATCH(PIs[[#This Row],[SSGUID]],allsections[SGUID],0),1)</f>
        <v>-</v>
      </c>
      <c r="T86" t="str">
        <f>INDEX(allsections[[S]:[Order]],MATCH(PIs[[#This Row],[SSGUID]],allsections[SGUID],0),2)</f>
        <v>-</v>
      </c>
      <c r="U86" t="e">
        <f>INDEX(#REF!,MATCH(PIs[[#This Row],[GUID]],#REF!,0),2)</f>
        <v>#REF!</v>
      </c>
      <c r="V86" t="b">
        <v>0</v>
      </c>
    </row>
    <row r="87" spans="1:22">
      <c r="A87" t="s">
        <v>1250</v>
      </c>
      <c r="C87" t="s">
        <v>251</v>
      </c>
      <c r="D87" t="s">
        <v>1251</v>
      </c>
      <c r="E87" t="s">
        <v>1252</v>
      </c>
      <c r="F87" t="s">
        <v>971</v>
      </c>
      <c r="G87" t="s">
        <v>138</v>
      </c>
      <c r="H87" t="s">
        <v>972</v>
      </c>
      <c r="I87" t="str">
        <f>INDEX(Level[Level],MATCH(PIs[[#This Row],[L]],Level[GUID],0),1)</f>
        <v>Major Must</v>
      </c>
      <c r="N87" t="s">
        <v>1159</v>
      </c>
      <c r="O87" t="str">
        <f>INDEX(allsections[[S]:[Order]],MATCH(PIs[[#This Row],[SGUID]],allsections[SGUID],0),1)</f>
        <v>QMS 05 Internal Audits</v>
      </c>
      <c r="P87" t="str">
        <f>INDEX(allsections[[S]:[Order]],MATCH(PIs[[#This Row],[SGUID]],allsections[SGUID],0),2)</f>
        <v>-</v>
      </c>
      <c r="Q87">
        <f>INDEX(allsections[[S]:[Order]],MATCH(PIs[[#This Row],[SGUID]],allsections[SGUID],0),3)</f>
        <v>5</v>
      </c>
      <c r="R87" t="s">
        <v>974</v>
      </c>
      <c r="S87" t="str">
        <f>INDEX(allsections[[S]:[Order]],MATCH(PIs[[#This Row],[SSGUID]],allsections[SGUID],0),1)</f>
        <v>-</v>
      </c>
      <c r="T87" t="str">
        <f>INDEX(allsections[[S]:[Order]],MATCH(PIs[[#This Row],[SSGUID]],allsections[SGUID],0),2)</f>
        <v>-</v>
      </c>
      <c r="U87" t="e">
        <f>INDEX(#REF!,MATCH(PIs[[#This Row],[GUID]],#REF!,0),2)</f>
        <v>#REF!</v>
      </c>
      <c r="V87" t="b">
        <v>0</v>
      </c>
    </row>
    <row r="88" spans="1:22">
      <c r="A88" t="s">
        <v>1253</v>
      </c>
      <c r="C88" t="s">
        <v>248</v>
      </c>
      <c r="D88" t="s">
        <v>1254</v>
      </c>
      <c r="E88" t="s">
        <v>1255</v>
      </c>
      <c r="F88" t="s">
        <v>971</v>
      </c>
      <c r="G88" t="s">
        <v>138</v>
      </c>
      <c r="H88" t="s">
        <v>972</v>
      </c>
      <c r="I88" t="str">
        <f>INDEX(Level[Level],MATCH(PIs[[#This Row],[L]],Level[GUID],0),1)</f>
        <v>Major Must</v>
      </c>
      <c r="N88" t="s">
        <v>1256</v>
      </c>
      <c r="O88" t="str">
        <f>INDEX(allsections[[S]:[Order]],MATCH(PIs[[#This Row],[SGUID]],allsections[SGUID],0),1)</f>
        <v>QMS 04 Complaint handling</v>
      </c>
      <c r="P88" t="str">
        <f>INDEX(allsections[[S]:[Order]],MATCH(PIs[[#This Row],[SGUID]],allsections[SGUID],0),2)</f>
        <v>-</v>
      </c>
      <c r="Q88">
        <f>INDEX(allsections[[S]:[Order]],MATCH(PIs[[#This Row],[SGUID]],allsections[SGUID],0),3)</f>
        <v>4</v>
      </c>
      <c r="R88" t="s">
        <v>974</v>
      </c>
      <c r="S88" t="str">
        <f>INDEX(allsections[[S]:[Order]],MATCH(PIs[[#This Row],[SSGUID]],allsections[SGUID],0),1)</f>
        <v>-</v>
      </c>
      <c r="T88" t="str">
        <f>INDEX(allsections[[S]:[Order]],MATCH(PIs[[#This Row],[SSGUID]],allsections[SGUID],0),2)</f>
        <v>-</v>
      </c>
      <c r="U88" t="e">
        <f>INDEX(#REF!,MATCH(PIs[[#This Row],[GUID]],#REF!,0),2)</f>
        <v>#REF!</v>
      </c>
      <c r="V88" t="b">
        <v>0</v>
      </c>
    </row>
    <row r="89" spans="1:22">
      <c r="A89" t="s">
        <v>1257</v>
      </c>
      <c r="C89" t="s">
        <v>246</v>
      </c>
      <c r="D89" t="s">
        <v>1258</v>
      </c>
      <c r="E89" t="s">
        <v>1259</v>
      </c>
      <c r="F89" t="s">
        <v>971</v>
      </c>
      <c r="G89" t="s">
        <v>138</v>
      </c>
      <c r="H89" t="s">
        <v>972</v>
      </c>
      <c r="I89" t="str">
        <f>INDEX(Level[Level],MATCH(PIs[[#This Row],[L]],Level[GUID],0),1)</f>
        <v>Major Must</v>
      </c>
      <c r="N89" t="s">
        <v>1256</v>
      </c>
      <c r="O89" t="str">
        <f>INDEX(allsections[[S]:[Order]],MATCH(PIs[[#This Row],[SGUID]],allsections[SGUID],0),1)</f>
        <v>QMS 04 Complaint handling</v>
      </c>
      <c r="P89" t="str">
        <f>INDEX(allsections[[S]:[Order]],MATCH(PIs[[#This Row],[SGUID]],allsections[SGUID],0),2)</f>
        <v>-</v>
      </c>
      <c r="Q89">
        <f>INDEX(allsections[[S]:[Order]],MATCH(PIs[[#This Row],[SGUID]],allsections[SGUID],0),3)</f>
        <v>4</v>
      </c>
      <c r="R89" t="s">
        <v>974</v>
      </c>
      <c r="S89" t="str">
        <f>INDEX(allsections[[S]:[Order]],MATCH(PIs[[#This Row],[SSGUID]],allsections[SGUID],0),1)</f>
        <v>-</v>
      </c>
      <c r="T89" t="str">
        <f>INDEX(allsections[[S]:[Order]],MATCH(PIs[[#This Row],[SSGUID]],allsections[SGUID],0),2)</f>
        <v>-</v>
      </c>
      <c r="U89" t="e">
        <f>INDEX(#REF!,MATCH(PIs[[#This Row],[GUID]],#REF!,0),2)</f>
        <v>#REF!</v>
      </c>
      <c r="V89" t="b">
        <v>0</v>
      </c>
    </row>
    <row r="90" spans="1:22">
      <c r="A90" t="s">
        <v>1260</v>
      </c>
      <c r="C90" t="s">
        <v>244</v>
      </c>
      <c r="D90" t="s">
        <v>1261</v>
      </c>
      <c r="E90" t="s">
        <v>1262</v>
      </c>
      <c r="F90" t="s">
        <v>971</v>
      </c>
      <c r="G90" t="s">
        <v>138</v>
      </c>
      <c r="H90" t="s">
        <v>972</v>
      </c>
      <c r="I90" t="str">
        <f>INDEX(Level[Level],MATCH(PIs[[#This Row],[L]],Level[GUID],0),1)</f>
        <v>Major Must</v>
      </c>
      <c r="N90" t="s">
        <v>1256</v>
      </c>
      <c r="O90" t="str">
        <f>INDEX(allsections[[S]:[Order]],MATCH(PIs[[#This Row],[SGUID]],allsections[SGUID],0),1)</f>
        <v>QMS 04 Complaint handling</v>
      </c>
      <c r="P90" t="str">
        <f>INDEX(allsections[[S]:[Order]],MATCH(PIs[[#This Row],[SGUID]],allsections[SGUID],0),2)</f>
        <v>-</v>
      </c>
      <c r="Q90">
        <f>INDEX(allsections[[S]:[Order]],MATCH(PIs[[#This Row],[SGUID]],allsections[SGUID],0),3)</f>
        <v>4</v>
      </c>
      <c r="R90" t="s">
        <v>974</v>
      </c>
      <c r="S90" t="str">
        <f>INDEX(allsections[[S]:[Order]],MATCH(PIs[[#This Row],[SSGUID]],allsections[SGUID],0),1)</f>
        <v>-</v>
      </c>
      <c r="T90" t="str">
        <f>INDEX(allsections[[S]:[Order]],MATCH(PIs[[#This Row],[SSGUID]],allsections[SGUID],0),2)</f>
        <v>-</v>
      </c>
      <c r="U90" t="e">
        <f>INDEX(#REF!,MATCH(PIs[[#This Row],[GUID]],#REF!,0),2)</f>
        <v>#REF!</v>
      </c>
      <c r="V90" t="b">
        <v>0</v>
      </c>
    </row>
    <row r="91" spans="1:22">
      <c r="A91" t="s">
        <v>1263</v>
      </c>
      <c r="C91" t="s">
        <v>242</v>
      </c>
      <c r="D91" t="s">
        <v>1264</v>
      </c>
      <c r="E91" t="s">
        <v>1265</v>
      </c>
      <c r="F91" t="s">
        <v>971</v>
      </c>
      <c r="G91" t="s">
        <v>138</v>
      </c>
      <c r="H91" t="s">
        <v>972</v>
      </c>
      <c r="I91" t="str">
        <f>INDEX(Level[Level],MATCH(PIs[[#This Row],[L]],Level[GUID],0),1)</f>
        <v>Major Must</v>
      </c>
      <c r="N91" t="s">
        <v>1256</v>
      </c>
      <c r="O91" t="str">
        <f>INDEX(allsections[[S]:[Order]],MATCH(PIs[[#This Row],[SGUID]],allsections[SGUID],0),1)</f>
        <v>QMS 04 Complaint handling</v>
      </c>
      <c r="P91" t="str">
        <f>INDEX(allsections[[S]:[Order]],MATCH(PIs[[#This Row],[SGUID]],allsections[SGUID],0),2)</f>
        <v>-</v>
      </c>
      <c r="Q91">
        <f>INDEX(allsections[[S]:[Order]],MATCH(PIs[[#This Row],[SGUID]],allsections[SGUID],0),3)</f>
        <v>4</v>
      </c>
      <c r="R91" t="s">
        <v>974</v>
      </c>
      <c r="S91" t="str">
        <f>INDEX(allsections[[S]:[Order]],MATCH(PIs[[#This Row],[SSGUID]],allsections[SGUID],0),1)</f>
        <v>-</v>
      </c>
      <c r="T91" t="str">
        <f>INDEX(allsections[[S]:[Order]],MATCH(PIs[[#This Row],[SSGUID]],allsections[SGUID],0),2)</f>
        <v>-</v>
      </c>
      <c r="U91" t="e">
        <f>INDEX(#REF!,MATCH(PIs[[#This Row],[GUID]],#REF!,0),2)</f>
        <v>#REF!</v>
      </c>
      <c r="V91" t="b">
        <v>0</v>
      </c>
    </row>
    <row r="92" spans="1:22">
      <c r="A92" t="s">
        <v>1266</v>
      </c>
      <c r="C92" t="s">
        <v>240</v>
      </c>
      <c r="D92" t="s">
        <v>1267</v>
      </c>
      <c r="E92" t="s">
        <v>1268</v>
      </c>
      <c r="F92" t="s">
        <v>971</v>
      </c>
      <c r="G92" t="s">
        <v>138</v>
      </c>
      <c r="H92" t="s">
        <v>972</v>
      </c>
      <c r="I92" t="str">
        <f>INDEX(Level[Level],MATCH(PIs[[#This Row],[L]],Level[GUID],0),1)</f>
        <v>Major Must</v>
      </c>
      <c r="N92" t="s">
        <v>1256</v>
      </c>
      <c r="O92" t="str">
        <f>INDEX(allsections[[S]:[Order]],MATCH(PIs[[#This Row],[SGUID]],allsections[SGUID],0),1)</f>
        <v>QMS 04 Complaint handling</v>
      </c>
      <c r="P92" t="str">
        <f>INDEX(allsections[[S]:[Order]],MATCH(PIs[[#This Row],[SGUID]],allsections[SGUID],0),2)</f>
        <v>-</v>
      </c>
      <c r="Q92">
        <f>INDEX(allsections[[S]:[Order]],MATCH(PIs[[#This Row],[SGUID]],allsections[SGUID],0),3)</f>
        <v>4</v>
      </c>
      <c r="R92" t="s">
        <v>974</v>
      </c>
      <c r="S92" t="str">
        <f>INDEX(allsections[[S]:[Order]],MATCH(PIs[[#This Row],[SSGUID]],allsections[SGUID],0),1)</f>
        <v>-</v>
      </c>
      <c r="T92" t="str">
        <f>INDEX(allsections[[S]:[Order]],MATCH(PIs[[#This Row],[SSGUID]],allsections[SGUID],0),2)</f>
        <v>-</v>
      </c>
      <c r="U92" t="e">
        <f>INDEX(#REF!,MATCH(PIs[[#This Row],[GUID]],#REF!,0),2)</f>
        <v>#REF!</v>
      </c>
      <c r="V92" t="b">
        <v>0</v>
      </c>
    </row>
    <row r="93" spans="1:22">
      <c r="A93" t="s">
        <v>1269</v>
      </c>
      <c r="C93" t="s">
        <v>237</v>
      </c>
      <c r="D93" t="s">
        <v>1270</v>
      </c>
      <c r="E93" t="s">
        <v>1271</v>
      </c>
      <c r="F93" t="s">
        <v>971</v>
      </c>
      <c r="G93" t="s">
        <v>138</v>
      </c>
      <c r="H93" t="s">
        <v>972</v>
      </c>
      <c r="I93" t="str">
        <f>INDEX(Level[Level],MATCH(PIs[[#This Row],[L]],Level[GUID],0),1)</f>
        <v>Major Must</v>
      </c>
      <c r="N93" t="s">
        <v>1272</v>
      </c>
      <c r="O93" t="str">
        <f>INDEX(allsections[[S]:[Order]],MATCH(PIs[[#This Row],[SGUID]],allsections[SGUID],0),1)</f>
        <v>QMS 03 Document Control</v>
      </c>
      <c r="P93" t="str">
        <f>INDEX(allsections[[S]:[Order]],MATCH(PIs[[#This Row],[SGUID]],allsections[SGUID],0),2)</f>
        <v>-</v>
      </c>
      <c r="Q93">
        <f>INDEX(allsections[[S]:[Order]],MATCH(PIs[[#This Row],[SGUID]],allsections[SGUID],0),3)</f>
        <v>3</v>
      </c>
      <c r="R93" t="s">
        <v>1273</v>
      </c>
      <c r="S93" t="str">
        <f>INDEX(allsections[[S]:[Order]],MATCH(PIs[[#This Row],[SSGUID]],allsections[SGUID],0),1)</f>
        <v>QMS 03.02 Records</v>
      </c>
      <c r="T93" t="str">
        <f>INDEX(allsections[[S]:[Order]],MATCH(PIs[[#This Row],[SSGUID]],allsections[SGUID],0),2)</f>
        <v>-</v>
      </c>
      <c r="U93" t="e">
        <f>INDEX(#REF!,MATCH(PIs[[#This Row],[GUID]],#REF!,0),2)</f>
        <v>#REF!</v>
      </c>
      <c r="V93" t="b">
        <v>0</v>
      </c>
    </row>
    <row r="94" spans="1:22">
      <c r="A94" t="s">
        <v>1274</v>
      </c>
      <c r="C94" t="s">
        <v>235</v>
      </c>
      <c r="D94" t="s">
        <v>1275</v>
      </c>
      <c r="E94" t="s">
        <v>1276</v>
      </c>
      <c r="F94" t="s">
        <v>971</v>
      </c>
      <c r="G94" t="s">
        <v>138</v>
      </c>
      <c r="H94" t="s">
        <v>972</v>
      </c>
      <c r="I94" t="str">
        <f>INDEX(Level[Level],MATCH(PIs[[#This Row],[L]],Level[GUID],0),1)</f>
        <v>Major Must</v>
      </c>
      <c r="N94" t="s">
        <v>1272</v>
      </c>
      <c r="O94" t="str">
        <f>INDEX(allsections[[S]:[Order]],MATCH(PIs[[#This Row],[SGUID]],allsections[SGUID],0),1)</f>
        <v>QMS 03 Document Control</v>
      </c>
      <c r="P94" t="str">
        <f>INDEX(allsections[[S]:[Order]],MATCH(PIs[[#This Row],[SGUID]],allsections[SGUID],0),2)</f>
        <v>-</v>
      </c>
      <c r="Q94">
        <f>INDEX(allsections[[S]:[Order]],MATCH(PIs[[#This Row],[SGUID]],allsections[SGUID],0),3)</f>
        <v>3</v>
      </c>
      <c r="R94" t="s">
        <v>1273</v>
      </c>
      <c r="S94" t="str">
        <f>INDEX(allsections[[S]:[Order]],MATCH(PIs[[#This Row],[SSGUID]],allsections[SGUID],0),1)</f>
        <v>QMS 03.02 Records</v>
      </c>
      <c r="T94" t="str">
        <f>INDEX(allsections[[S]:[Order]],MATCH(PIs[[#This Row],[SSGUID]],allsections[SGUID],0),2)</f>
        <v>-</v>
      </c>
      <c r="U94" t="e">
        <f>INDEX(#REF!,MATCH(PIs[[#This Row],[GUID]],#REF!,0),2)</f>
        <v>#REF!</v>
      </c>
      <c r="V94" t="b">
        <v>0</v>
      </c>
    </row>
    <row r="95" spans="1:22">
      <c r="A95" t="s">
        <v>1277</v>
      </c>
      <c r="C95" t="s">
        <v>233</v>
      </c>
      <c r="D95" t="s">
        <v>1278</v>
      </c>
      <c r="E95" t="s">
        <v>1279</v>
      </c>
      <c r="F95" t="s">
        <v>971</v>
      </c>
      <c r="G95" t="s">
        <v>138</v>
      </c>
      <c r="H95" t="s">
        <v>972</v>
      </c>
      <c r="I95" t="str">
        <f>INDEX(Level[Level],MATCH(PIs[[#This Row],[L]],Level[GUID],0),1)</f>
        <v>Major Must</v>
      </c>
      <c r="N95" t="s">
        <v>1272</v>
      </c>
      <c r="O95" t="str">
        <f>INDEX(allsections[[S]:[Order]],MATCH(PIs[[#This Row],[SGUID]],allsections[SGUID],0),1)</f>
        <v>QMS 03 Document Control</v>
      </c>
      <c r="P95" t="str">
        <f>INDEX(allsections[[S]:[Order]],MATCH(PIs[[#This Row],[SGUID]],allsections[SGUID],0),2)</f>
        <v>-</v>
      </c>
      <c r="Q95">
        <f>INDEX(allsections[[S]:[Order]],MATCH(PIs[[#This Row],[SGUID]],allsections[SGUID],0),3)</f>
        <v>3</v>
      </c>
      <c r="R95" t="s">
        <v>1273</v>
      </c>
      <c r="S95" t="str">
        <f>INDEX(allsections[[S]:[Order]],MATCH(PIs[[#This Row],[SSGUID]],allsections[SGUID],0),1)</f>
        <v>QMS 03.02 Records</v>
      </c>
      <c r="T95" t="str">
        <f>INDEX(allsections[[S]:[Order]],MATCH(PIs[[#This Row],[SSGUID]],allsections[SGUID],0),2)</f>
        <v>-</v>
      </c>
      <c r="U95" t="e">
        <f>INDEX(#REF!,MATCH(PIs[[#This Row],[GUID]],#REF!,0),2)</f>
        <v>#REF!</v>
      </c>
      <c r="V95" t="b">
        <v>0</v>
      </c>
    </row>
    <row r="96" spans="1:22">
      <c r="A96" t="s">
        <v>1280</v>
      </c>
      <c r="C96" t="s">
        <v>231</v>
      </c>
      <c r="D96" t="s">
        <v>1281</v>
      </c>
      <c r="E96" t="s">
        <v>1282</v>
      </c>
      <c r="F96" t="s">
        <v>971</v>
      </c>
      <c r="G96" t="s">
        <v>138</v>
      </c>
      <c r="H96" t="s">
        <v>972</v>
      </c>
      <c r="I96" t="str">
        <f>INDEX(Level[Level],MATCH(PIs[[#This Row],[L]],Level[GUID],0),1)</f>
        <v>Major Must</v>
      </c>
      <c r="N96" t="s">
        <v>1272</v>
      </c>
      <c r="O96" t="str">
        <f>INDEX(allsections[[S]:[Order]],MATCH(PIs[[#This Row],[SGUID]],allsections[SGUID],0),1)</f>
        <v>QMS 03 Document Control</v>
      </c>
      <c r="P96" t="str">
        <f>INDEX(allsections[[S]:[Order]],MATCH(PIs[[#This Row],[SGUID]],allsections[SGUID],0),2)</f>
        <v>-</v>
      </c>
      <c r="Q96">
        <f>INDEX(allsections[[S]:[Order]],MATCH(PIs[[#This Row],[SGUID]],allsections[SGUID],0),3)</f>
        <v>3</v>
      </c>
      <c r="R96" t="s">
        <v>1273</v>
      </c>
      <c r="S96" t="str">
        <f>INDEX(allsections[[S]:[Order]],MATCH(PIs[[#This Row],[SSGUID]],allsections[SGUID],0),1)</f>
        <v>QMS 03.02 Records</v>
      </c>
      <c r="T96" t="str">
        <f>INDEX(allsections[[S]:[Order]],MATCH(PIs[[#This Row],[SSGUID]],allsections[SGUID],0),2)</f>
        <v>-</v>
      </c>
      <c r="U96" t="e">
        <f>INDEX(#REF!,MATCH(PIs[[#This Row],[GUID]],#REF!,0),2)</f>
        <v>#REF!</v>
      </c>
      <c r="V96" t="b">
        <v>0</v>
      </c>
    </row>
    <row r="97" spans="1:22">
      <c r="A97" t="s">
        <v>1283</v>
      </c>
      <c r="C97" t="s">
        <v>228</v>
      </c>
      <c r="D97" t="s">
        <v>1284</v>
      </c>
      <c r="E97" t="s">
        <v>1285</v>
      </c>
      <c r="F97" t="s">
        <v>971</v>
      </c>
      <c r="G97" t="s">
        <v>138</v>
      </c>
      <c r="H97" t="s">
        <v>972</v>
      </c>
      <c r="I97" t="str">
        <f>INDEX(Level[Level],MATCH(PIs[[#This Row],[L]],Level[GUID],0),1)</f>
        <v>Major Must</v>
      </c>
      <c r="N97" t="s">
        <v>1272</v>
      </c>
      <c r="O97" t="str">
        <f>INDEX(allsections[[S]:[Order]],MATCH(PIs[[#This Row],[SGUID]],allsections[SGUID],0),1)</f>
        <v>QMS 03 Document Control</v>
      </c>
      <c r="P97" t="str">
        <f>INDEX(allsections[[S]:[Order]],MATCH(PIs[[#This Row],[SGUID]],allsections[SGUID],0),2)</f>
        <v>-</v>
      </c>
      <c r="Q97">
        <f>INDEX(allsections[[S]:[Order]],MATCH(PIs[[#This Row],[SGUID]],allsections[SGUID],0),3)</f>
        <v>3</v>
      </c>
      <c r="R97" t="s">
        <v>1286</v>
      </c>
      <c r="S97" t="str">
        <f>INDEX(allsections[[S]:[Order]],MATCH(PIs[[#This Row],[SSGUID]],allsections[SGUID],0),1)</f>
        <v>QMS 03.01 Document control requirements</v>
      </c>
      <c r="T97" t="str">
        <f>INDEX(allsections[[S]:[Order]],MATCH(PIs[[#This Row],[SSGUID]],allsections[SGUID],0),2)</f>
        <v>-</v>
      </c>
      <c r="U97" t="e">
        <f>INDEX(#REF!,MATCH(PIs[[#This Row],[GUID]],#REF!,0),2)</f>
        <v>#REF!</v>
      </c>
      <c r="V97" t="b">
        <v>0</v>
      </c>
    </row>
    <row r="98" spans="1:22">
      <c r="A98" t="s">
        <v>1287</v>
      </c>
      <c r="C98" t="s">
        <v>226</v>
      </c>
      <c r="D98" t="s">
        <v>1288</v>
      </c>
      <c r="E98" t="s">
        <v>1289</v>
      </c>
      <c r="F98" t="s">
        <v>971</v>
      </c>
      <c r="G98" t="s">
        <v>138</v>
      </c>
      <c r="H98" t="s">
        <v>972</v>
      </c>
      <c r="I98" t="str">
        <f>INDEX(Level[Level],MATCH(PIs[[#This Row],[L]],Level[GUID],0),1)</f>
        <v>Major Must</v>
      </c>
      <c r="N98" t="s">
        <v>1272</v>
      </c>
      <c r="O98" t="str">
        <f>INDEX(allsections[[S]:[Order]],MATCH(PIs[[#This Row],[SGUID]],allsections[SGUID],0),1)</f>
        <v>QMS 03 Document Control</v>
      </c>
      <c r="P98" t="str">
        <f>INDEX(allsections[[S]:[Order]],MATCH(PIs[[#This Row],[SGUID]],allsections[SGUID],0),2)</f>
        <v>-</v>
      </c>
      <c r="Q98">
        <f>INDEX(allsections[[S]:[Order]],MATCH(PIs[[#This Row],[SGUID]],allsections[SGUID],0),3)</f>
        <v>3</v>
      </c>
      <c r="R98" t="s">
        <v>1286</v>
      </c>
      <c r="S98" t="str">
        <f>INDEX(allsections[[S]:[Order]],MATCH(PIs[[#This Row],[SSGUID]],allsections[SGUID],0),1)</f>
        <v>QMS 03.01 Document control requirements</v>
      </c>
      <c r="T98" t="str">
        <f>INDEX(allsections[[S]:[Order]],MATCH(PIs[[#This Row],[SSGUID]],allsections[SGUID],0),2)</f>
        <v>-</v>
      </c>
      <c r="U98" t="e">
        <f>INDEX(#REF!,MATCH(PIs[[#This Row],[GUID]],#REF!,0),2)</f>
        <v>#REF!</v>
      </c>
      <c r="V98" t="b">
        <v>0</v>
      </c>
    </row>
    <row r="99" spans="1:22">
      <c r="A99" t="s">
        <v>1290</v>
      </c>
      <c r="C99" t="s">
        <v>224</v>
      </c>
      <c r="D99" t="s">
        <v>1291</v>
      </c>
      <c r="E99" t="s">
        <v>1292</v>
      </c>
      <c r="F99" t="s">
        <v>971</v>
      </c>
      <c r="G99" t="s">
        <v>138</v>
      </c>
      <c r="H99" t="s">
        <v>972</v>
      </c>
      <c r="I99" t="str">
        <f>INDEX(Level[Level],MATCH(PIs[[#This Row],[L]],Level[GUID],0),1)</f>
        <v>Major Must</v>
      </c>
      <c r="N99" t="s">
        <v>1272</v>
      </c>
      <c r="O99" t="str">
        <f>INDEX(allsections[[S]:[Order]],MATCH(PIs[[#This Row],[SGUID]],allsections[SGUID],0),1)</f>
        <v>QMS 03 Document Control</v>
      </c>
      <c r="P99" t="str">
        <f>INDEX(allsections[[S]:[Order]],MATCH(PIs[[#This Row],[SGUID]],allsections[SGUID],0),2)</f>
        <v>-</v>
      </c>
      <c r="Q99">
        <f>INDEX(allsections[[S]:[Order]],MATCH(PIs[[#This Row],[SGUID]],allsections[SGUID],0),3)</f>
        <v>3</v>
      </c>
      <c r="R99" t="s">
        <v>1286</v>
      </c>
      <c r="S99" t="str">
        <f>INDEX(allsections[[S]:[Order]],MATCH(PIs[[#This Row],[SSGUID]],allsections[SGUID],0),1)</f>
        <v>QMS 03.01 Document control requirements</v>
      </c>
      <c r="T99" t="str">
        <f>INDEX(allsections[[S]:[Order]],MATCH(PIs[[#This Row],[SSGUID]],allsections[SGUID],0),2)</f>
        <v>-</v>
      </c>
      <c r="U99" t="e">
        <f>INDEX(#REF!,MATCH(PIs[[#This Row],[GUID]],#REF!,0),2)</f>
        <v>#REF!</v>
      </c>
      <c r="V99" t="b">
        <v>0</v>
      </c>
    </row>
    <row r="100" spans="1:22">
      <c r="A100" t="s">
        <v>1293</v>
      </c>
      <c r="C100" t="s">
        <v>222</v>
      </c>
      <c r="D100" t="s">
        <v>1294</v>
      </c>
      <c r="E100" t="s">
        <v>1295</v>
      </c>
      <c r="F100" t="s">
        <v>971</v>
      </c>
      <c r="G100" t="s">
        <v>138</v>
      </c>
      <c r="H100" t="s">
        <v>972</v>
      </c>
      <c r="I100" t="str">
        <f>INDEX(Level[Level],MATCH(PIs[[#This Row],[L]],Level[GUID],0),1)</f>
        <v>Major Must</v>
      </c>
      <c r="N100" t="s">
        <v>1272</v>
      </c>
      <c r="O100" t="str">
        <f>INDEX(allsections[[S]:[Order]],MATCH(PIs[[#This Row],[SGUID]],allsections[SGUID],0),1)</f>
        <v>QMS 03 Document Control</v>
      </c>
      <c r="P100" t="str">
        <f>INDEX(allsections[[S]:[Order]],MATCH(PIs[[#This Row],[SGUID]],allsections[SGUID],0),2)</f>
        <v>-</v>
      </c>
      <c r="Q100">
        <f>INDEX(allsections[[S]:[Order]],MATCH(PIs[[#This Row],[SGUID]],allsections[SGUID],0),3)</f>
        <v>3</v>
      </c>
      <c r="R100" t="s">
        <v>1286</v>
      </c>
      <c r="S100" t="str">
        <f>INDEX(allsections[[S]:[Order]],MATCH(PIs[[#This Row],[SSGUID]],allsections[SGUID],0),1)</f>
        <v>QMS 03.01 Document control requirements</v>
      </c>
      <c r="T100" t="str">
        <f>INDEX(allsections[[S]:[Order]],MATCH(PIs[[#This Row],[SSGUID]],allsections[SGUID],0),2)</f>
        <v>-</v>
      </c>
      <c r="U100" t="e">
        <f>INDEX(#REF!,MATCH(PIs[[#This Row],[GUID]],#REF!,0),2)</f>
        <v>#REF!</v>
      </c>
      <c r="V100" t="b">
        <v>0</v>
      </c>
    </row>
    <row r="101" spans="1:22">
      <c r="A101" t="s">
        <v>1296</v>
      </c>
      <c r="C101" t="s">
        <v>220</v>
      </c>
      <c r="D101" t="s">
        <v>1297</v>
      </c>
      <c r="E101" t="s">
        <v>1298</v>
      </c>
      <c r="F101" t="s">
        <v>971</v>
      </c>
      <c r="G101" t="s">
        <v>138</v>
      </c>
      <c r="H101" t="s">
        <v>972</v>
      </c>
      <c r="I101" t="str">
        <f>INDEX(Level[Level],MATCH(PIs[[#This Row],[L]],Level[GUID],0),1)</f>
        <v>Major Must</v>
      </c>
      <c r="N101" t="s">
        <v>1272</v>
      </c>
      <c r="O101" t="str">
        <f>INDEX(allsections[[S]:[Order]],MATCH(PIs[[#This Row],[SGUID]],allsections[SGUID],0),1)</f>
        <v>QMS 03 Document Control</v>
      </c>
      <c r="P101" t="str">
        <f>INDEX(allsections[[S]:[Order]],MATCH(PIs[[#This Row],[SGUID]],allsections[SGUID],0),2)</f>
        <v>-</v>
      </c>
      <c r="Q101">
        <f>INDEX(allsections[[S]:[Order]],MATCH(PIs[[#This Row],[SGUID]],allsections[SGUID],0),3)</f>
        <v>3</v>
      </c>
      <c r="R101" t="s">
        <v>1286</v>
      </c>
      <c r="S101" t="str">
        <f>INDEX(allsections[[S]:[Order]],MATCH(PIs[[#This Row],[SSGUID]],allsections[SGUID],0),1)</f>
        <v>QMS 03.01 Document control requirements</v>
      </c>
      <c r="T101" t="str">
        <f>INDEX(allsections[[S]:[Order]],MATCH(PIs[[#This Row],[SSGUID]],allsections[SGUID],0),2)</f>
        <v>-</v>
      </c>
      <c r="U101" t="e">
        <f>INDEX(#REF!,MATCH(PIs[[#This Row],[GUID]],#REF!,0),2)</f>
        <v>#REF!</v>
      </c>
      <c r="V101" t="b">
        <v>0</v>
      </c>
    </row>
    <row r="102" spans="1:22">
      <c r="A102" t="s">
        <v>1299</v>
      </c>
      <c r="C102" t="s">
        <v>218</v>
      </c>
      <c r="D102" t="s">
        <v>1300</v>
      </c>
      <c r="E102" t="s">
        <v>1301</v>
      </c>
      <c r="F102" t="s">
        <v>971</v>
      </c>
      <c r="G102" t="s">
        <v>138</v>
      </c>
      <c r="H102" t="s">
        <v>972</v>
      </c>
      <c r="I102" t="str">
        <f>INDEX(Level[Level],MATCH(PIs[[#This Row],[L]],Level[GUID],0),1)</f>
        <v>Major Must</v>
      </c>
      <c r="N102" t="s">
        <v>1272</v>
      </c>
      <c r="O102" t="str">
        <f>INDEX(allsections[[S]:[Order]],MATCH(PIs[[#This Row],[SGUID]],allsections[SGUID],0),1)</f>
        <v>QMS 03 Document Control</v>
      </c>
      <c r="P102" t="str">
        <f>INDEX(allsections[[S]:[Order]],MATCH(PIs[[#This Row],[SGUID]],allsections[SGUID],0),2)</f>
        <v>-</v>
      </c>
      <c r="Q102">
        <f>INDEX(allsections[[S]:[Order]],MATCH(PIs[[#This Row],[SGUID]],allsections[SGUID],0),3)</f>
        <v>3</v>
      </c>
      <c r="R102" t="s">
        <v>1286</v>
      </c>
      <c r="S102" t="str">
        <f>INDEX(allsections[[S]:[Order]],MATCH(PIs[[#This Row],[SSGUID]],allsections[SGUID],0),1)</f>
        <v>QMS 03.01 Document control requirements</v>
      </c>
      <c r="T102" t="str">
        <f>INDEX(allsections[[S]:[Order]],MATCH(PIs[[#This Row],[SSGUID]],allsections[SGUID],0),2)</f>
        <v>-</v>
      </c>
      <c r="U102" t="e">
        <f>INDEX(#REF!,MATCH(PIs[[#This Row],[GUID]],#REF!,0),2)</f>
        <v>#REF!</v>
      </c>
      <c r="V102" t="b">
        <v>0</v>
      </c>
    </row>
    <row r="103" spans="1:22">
      <c r="A103" t="s">
        <v>1302</v>
      </c>
      <c r="C103" t="s">
        <v>215</v>
      </c>
      <c r="D103" t="s">
        <v>1303</v>
      </c>
      <c r="E103" t="s">
        <v>1304</v>
      </c>
      <c r="F103" t="s">
        <v>971</v>
      </c>
      <c r="G103" t="s">
        <v>138</v>
      </c>
      <c r="H103" t="s">
        <v>972</v>
      </c>
      <c r="I103" t="str">
        <f>INDEX(Level[Level],MATCH(PIs[[#This Row],[L]],Level[GUID],0),1)</f>
        <v>Major Must</v>
      </c>
      <c r="N103" t="s">
        <v>1272</v>
      </c>
      <c r="O103" t="str">
        <f>INDEX(allsections[[S]:[Order]],MATCH(PIs[[#This Row],[SGUID]],allsections[SGUID],0),1)</f>
        <v>QMS 03 Document Control</v>
      </c>
      <c r="P103" t="str">
        <f>INDEX(allsections[[S]:[Order]],MATCH(PIs[[#This Row],[SGUID]],allsections[SGUID],0),2)</f>
        <v>-</v>
      </c>
      <c r="Q103">
        <f>INDEX(allsections[[S]:[Order]],MATCH(PIs[[#This Row],[SGUID]],allsections[SGUID],0),3)</f>
        <v>3</v>
      </c>
      <c r="R103" t="s">
        <v>974</v>
      </c>
      <c r="S103" t="str">
        <f>INDEX(allsections[[S]:[Order]],MATCH(PIs[[#This Row],[SSGUID]],allsections[SGUID],0),1)</f>
        <v>-</v>
      </c>
      <c r="T103" t="str">
        <f>INDEX(allsections[[S]:[Order]],MATCH(PIs[[#This Row],[SSGUID]],allsections[SGUID],0),2)</f>
        <v>-</v>
      </c>
      <c r="U103" t="e">
        <f>INDEX(#REF!,MATCH(PIs[[#This Row],[GUID]],#REF!,0),2)</f>
        <v>#REF!</v>
      </c>
      <c r="V103" t="b">
        <v>0</v>
      </c>
    </row>
    <row r="104" spans="1:22">
      <c r="A104" t="s">
        <v>1305</v>
      </c>
      <c r="C104" t="s">
        <v>213</v>
      </c>
      <c r="D104" t="s">
        <v>1306</v>
      </c>
      <c r="E104" t="s">
        <v>1307</v>
      </c>
      <c r="F104" t="s">
        <v>971</v>
      </c>
      <c r="G104" t="s">
        <v>138</v>
      </c>
      <c r="H104" t="s">
        <v>972</v>
      </c>
      <c r="I104" t="str">
        <f>INDEX(Level[Level],MATCH(PIs[[#This Row],[L]],Level[GUID],0),1)</f>
        <v>Major Must</v>
      </c>
      <c r="N104" t="s">
        <v>1272</v>
      </c>
      <c r="O104" t="str">
        <f>INDEX(allsections[[S]:[Order]],MATCH(PIs[[#This Row],[SGUID]],allsections[SGUID],0),1)</f>
        <v>QMS 03 Document Control</v>
      </c>
      <c r="P104" t="str">
        <f>INDEX(allsections[[S]:[Order]],MATCH(PIs[[#This Row],[SGUID]],allsections[SGUID],0),2)</f>
        <v>-</v>
      </c>
      <c r="Q104">
        <f>INDEX(allsections[[S]:[Order]],MATCH(PIs[[#This Row],[SGUID]],allsections[SGUID],0),3)</f>
        <v>3</v>
      </c>
      <c r="R104" t="s">
        <v>974</v>
      </c>
      <c r="S104" t="str">
        <f>INDEX(allsections[[S]:[Order]],MATCH(PIs[[#This Row],[SSGUID]],allsections[SGUID],0),1)</f>
        <v>-</v>
      </c>
      <c r="T104" t="str">
        <f>INDEX(allsections[[S]:[Order]],MATCH(PIs[[#This Row],[SSGUID]],allsections[SGUID],0),2)</f>
        <v>-</v>
      </c>
      <c r="U104" t="e">
        <f>INDEX(#REF!,MATCH(PIs[[#This Row],[GUID]],#REF!,0),2)</f>
        <v>#REF!</v>
      </c>
      <c r="V104" t="b">
        <v>0</v>
      </c>
    </row>
    <row r="105" spans="1:22">
      <c r="A105" t="s">
        <v>1308</v>
      </c>
      <c r="C105" t="s">
        <v>211</v>
      </c>
      <c r="D105" t="s">
        <v>1309</v>
      </c>
      <c r="E105" t="s">
        <v>1310</v>
      </c>
      <c r="F105" t="s">
        <v>971</v>
      </c>
      <c r="G105" t="s">
        <v>138</v>
      </c>
      <c r="H105" t="s">
        <v>972</v>
      </c>
      <c r="I105" t="str">
        <f>INDEX(Level[Level],MATCH(PIs[[#This Row],[L]],Level[GUID],0),1)</f>
        <v>Major Must</v>
      </c>
      <c r="N105" t="s">
        <v>1272</v>
      </c>
      <c r="O105" t="str">
        <f>INDEX(allsections[[S]:[Order]],MATCH(PIs[[#This Row],[SGUID]],allsections[SGUID],0),1)</f>
        <v>QMS 03 Document Control</v>
      </c>
      <c r="P105" t="str">
        <f>INDEX(allsections[[S]:[Order]],MATCH(PIs[[#This Row],[SGUID]],allsections[SGUID],0),2)</f>
        <v>-</v>
      </c>
      <c r="Q105">
        <f>INDEX(allsections[[S]:[Order]],MATCH(PIs[[#This Row],[SGUID]],allsections[SGUID],0),3)</f>
        <v>3</v>
      </c>
      <c r="R105" t="s">
        <v>974</v>
      </c>
      <c r="S105" t="str">
        <f>INDEX(allsections[[S]:[Order]],MATCH(PIs[[#This Row],[SSGUID]],allsections[SGUID],0),1)</f>
        <v>-</v>
      </c>
      <c r="T105" t="str">
        <f>INDEX(allsections[[S]:[Order]],MATCH(PIs[[#This Row],[SSGUID]],allsections[SGUID],0),2)</f>
        <v>-</v>
      </c>
      <c r="U105" t="e">
        <f>INDEX(#REF!,MATCH(PIs[[#This Row],[GUID]],#REF!,0),2)</f>
        <v>#REF!</v>
      </c>
      <c r="V105" t="b">
        <v>0</v>
      </c>
    </row>
    <row r="106" spans="1:22" ht="409.6">
      <c r="A106" t="s">
        <v>1311</v>
      </c>
      <c r="C106" t="s">
        <v>209</v>
      </c>
      <c r="D106" t="s">
        <v>1312</v>
      </c>
      <c r="E106" s="27" t="s">
        <v>1313</v>
      </c>
      <c r="F106" t="s">
        <v>971</v>
      </c>
      <c r="G106" t="s">
        <v>138</v>
      </c>
      <c r="H106" t="s">
        <v>972</v>
      </c>
      <c r="I106" t="str">
        <f>INDEX(Level[Level],MATCH(PIs[[#This Row],[L]],Level[GUID],0),1)</f>
        <v>Major Must</v>
      </c>
      <c r="N106" t="s">
        <v>1272</v>
      </c>
      <c r="O106" t="str">
        <f>INDEX(allsections[[S]:[Order]],MATCH(PIs[[#This Row],[SGUID]],allsections[SGUID],0),1)</f>
        <v>QMS 03 Document Control</v>
      </c>
      <c r="P106" t="str">
        <f>INDEX(allsections[[S]:[Order]],MATCH(PIs[[#This Row],[SGUID]],allsections[SGUID],0),2)</f>
        <v>-</v>
      </c>
      <c r="Q106">
        <f>INDEX(allsections[[S]:[Order]],MATCH(PIs[[#This Row],[SGUID]],allsections[SGUID],0),3)</f>
        <v>3</v>
      </c>
      <c r="R106" t="s">
        <v>974</v>
      </c>
      <c r="S106" t="str">
        <f>INDEX(allsections[[S]:[Order]],MATCH(PIs[[#This Row],[SSGUID]],allsections[SGUID],0),1)</f>
        <v>-</v>
      </c>
      <c r="T106" t="str">
        <f>INDEX(allsections[[S]:[Order]],MATCH(PIs[[#This Row],[SSGUID]],allsections[SGUID],0),2)</f>
        <v>-</v>
      </c>
      <c r="U106" t="e">
        <f>INDEX(#REF!,MATCH(PIs[[#This Row],[GUID]],#REF!,0),2)</f>
        <v>#REF!</v>
      </c>
      <c r="V106" t="b">
        <v>0</v>
      </c>
    </row>
    <row r="107" spans="1:22">
      <c r="A107" t="s">
        <v>1314</v>
      </c>
      <c r="C107" t="s">
        <v>206</v>
      </c>
      <c r="D107" t="s">
        <v>1315</v>
      </c>
      <c r="E107" t="s">
        <v>1316</v>
      </c>
      <c r="F107" t="s">
        <v>971</v>
      </c>
      <c r="G107" t="s">
        <v>138</v>
      </c>
      <c r="H107" t="s">
        <v>972</v>
      </c>
      <c r="I107" t="str">
        <f>INDEX(Level[Level],MATCH(PIs[[#This Row],[L]],Level[GUID],0),1)</f>
        <v>Major Must</v>
      </c>
      <c r="N107" t="s">
        <v>1317</v>
      </c>
      <c r="O107" t="str">
        <f>INDEX(allsections[[S]:[Order]],MATCH(PIs[[#This Row],[SGUID]],allsections[SGUID],0),1)</f>
        <v>QMS 02 Management and organization</v>
      </c>
      <c r="P107" t="str">
        <f>INDEX(allsections[[S]:[Order]],MATCH(PIs[[#This Row],[SGUID]],allsections[SGUID],0),2)</f>
        <v>-</v>
      </c>
      <c r="Q107">
        <f>INDEX(allsections[[S]:[Order]],MATCH(PIs[[#This Row],[SGUID]],allsections[SGUID],0),3)</f>
        <v>2</v>
      </c>
      <c r="R107" t="s">
        <v>1318</v>
      </c>
      <c r="S107" t="str">
        <f>INDEX(allsections[[S]:[Order]],MATCH(PIs[[#This Row],[SSGUID]],allsections[SGUID],0),1)</f>
        <v>QMS 02.02 Competency and training of staff</v>
      </c>
      <c r="T107" t="str">
        <f>INDEX(allsections[[S]:[Order]],MATCH(PIs[[#This Row],[SSGUID]],allsections[SGUID],0),2)</f>
        <v>-</v>
      </c>
      <c r="U107" t="e">
        <f>INDEX(#REF!,MATCH(PIs[[#This Row],[GUID]],#REF!,0),2)</f>
        <v>#REF!</v>
      </c>
      <c r="V107" t="b">
        <v>0</v>
      </c>
    </row>
    <row r="108" spans="1:22">
      <c r="A108" t="s">
        <v>1319</v>
      </c>
      <c r="C108" t="s">
        <v>204</v>
      </c>
      <c r="D108" t="s">
        <v>1320</v>
      </c>
      <c r="E108" t="s">
        <v>1321</v>
      </c>
      <c r="F108" t="s">
        <v>971</v>
      </c>
      <c r="G108" t="s">
        <v>138</v>
      </c>
      <c r="H108" t="s">
        <v>972</v>
      </c>
      <c r="I108" t="str">
        <f>INDEX(Level[Level],MATCH(PIs[[#This Row],[L]],Level[GUID],0),1)</f>
        <v>Major Must</v>
      </c>
      <c r="N108" t="s">
        <v>1317</v>
      </c>
      <c r="O108" t="str">
        <f>INDEX(allsections[[S]:[Order]],MATCH(PIs[[#This Row],[SGUID]],allsections[SGUID],0),1)</f>
        <v>QMS 02 Management and organization</v>
      </c>
      <c r="P108" t="str">
        <f>INDEX(allsections[[S]:[Order]],MATCH(PIs[[#This Row],[SGUID]],allsections[SGUID],0),2)</f>
        <v>-</v>
      </c>
      <c r="Q108">
        <f>INDEX(allsections[[S]:[Order]],MATCH(PIs[[#This Row],[SGUID]],allsections[SGUID],0),3)</f>
        <v>2</v>
      </c>
      <c r="R108" t="s">
        <v>1318</v>
      </c>
      <c r="S108" t="str">
        <f>INDEX(allsections[[S]:[Order]],MATCH(PIs[[#This Row],[SSGUID]],allsections[SGUID],0),1)</f>
        <v>QMS 02.02 Competency and training of staff</v>
      </c>
      <c r="T108" t="str">
        <f>INDEX(allsections[[S]:[Order]],MATCH(PIs[[#This Row],[SSGUID]],allsections[SGUID],0),2)</f>
        <v>-</v>
      </c>
      <c r="U108" t="e">
        <f>INDEX(#REF!,MATCH(PIs[[#This Row],[GUID]],#REF!,0),2)</f>
        <v>#REF!</v>
      </c>
      <c r="V108" t="b">
        <v>0</v>
      </c>
    </row>
    <row r="109" spans="1:22">
      <c r="A109" t="s">
        <v>1322</v>
      </c>
      <c r="C109" t="s">
        <v>202</v>
      </c>
      <c r="D109" t="s">
        <v>1323</v>
      </c>
      <c r="E109" t="s">
        <v>1324</v>
      </c>
      <c r="F109" t="s">
        <v>971</v>
      </c>
      <c r="G109" t="s">
        <v>138</v>
      </c>
      <c r="H109" t="s">
        <v>972</v>
      </c>
      <c r="I109" t="str">
        <f>INDEX(Level[Level],MATCH(PIs[[#This Row],[L]],Level[GUID],0),1)</f>
        <v>Major Must</v>
      </c>
      <c r="N109" t="s">
        <v>1317</v>
      </c>
      <c r="O109" t="str">
        <f>INDEX(allsections[[S]:[Order]],MATCH(PIs[[#This Row],[SGUID]],allsections[SGUID],0),1)</f>
        <v>QMS 02 Management and organization</v>
      </c>
      <c r="P109" t="str">
        <f>INDEX(allsections[[S]:[Order]],MATCH(PIs[[#This Row],[SGUID]],allsections[SGUID],0),2)</f>
        <v>-</v>
      </c>
      <c r="Q109">
        <f>INDEX(allsections[[S]:[Order]],MATCH(PIs[[#This Row],[SGUID]],allsections[SGUID],0),3)</f>
        <v>2</v>
      </c>
      <c r="R109" t="s">
        <v>1318</v>
      </c>
      <c r="S109" t="str">
        <f>INDEX(allsections[[S]:[Order]],MATCH(PIs[[#This Row],[SSGUID]],allsections[SGUID],0),1)</f>
        <v>QMS 02.02 Competency and training of staff</v>
      </c>
      <c r="T109" t="str">
        <f>INDEX(allsections[[S]:[Order]],MATCH(PIs[[#This Row],[SSGUID]],allsections[SGUID],0),2)</f>
        <v>-</v>
      </c>
      <c r="U109" t="e">
        <f>INDEX(#REF!,MATCH(PIs[[#This Row],[GUID]],#REF!,0),2)</f>
        <v>#REF!</v>
      </c>
      <c r="V109" t="b">
        <v>0</v>
      </c>
    </row>
    <row r="110" spans="1:22" ht="409.6">
      <c r="A110" t="s">
        <v>1325</v>
      </c>
      <c r="C110" t="s">
        <v>200</v>
      </c>
      <c r="D110" t="s">
        <v>1326</v>
      </c>
      <c r="E110" s="27" t="s">
        <v>1327</v>
      </c>
      <c r="F110" t="s">
        <v>971</v>
      </c>
      <c r="G110" t="s">
        <v>138</v>
      </c>
      <c r="H110" t="s">
        <v>972</v>
      </c>
      <c r="I110" t="str">
        <f>INDEX(Level[Level],MATCH(PIs[[#This Row],[L]],Level[GUID],0),1)</f>
        <v>Major Must</v>
      </c>
      <c r="N110" t="s">
        <v>1317</v>
      </c>
      <c r="O110" t="str">
        <f>INDEX(allsections[[S]:[Order]],MATCH(PIs[[#This Row],[SGUID]],allsections[SGUID],0),1)</f>
        <v>QMS 02 Management and organization</v>
      </c>
      <c r="P110" t="str">
        <f>INDEX(allsections[[S]:[Order]],MATCH(PIs[[#This Row],[SGUID]],allsections[SGUID],0),2)</f>
        <v>-</v>
      </c>
      <c r="Q110">
        <f>INDEX(allsections[[S]:[Order]],MATCH(PIs[[#This Row],[SGUID]],allsections[SGUID],0),3)</f>
        <v>2</v>
      </c>
      <c r="R110" t="s">
        <v>1318</v>
      </c>
      <c r="S110" t="str">
        <f>INDEX(allsections[[S]:[Order]],MATCH(PIs[[#This Row],[SSGUID]],allsections[SGUID],0),1)</f>
        <v>QMS 02.02 Competency and training of staff</v>
      </c>
      <c r="T110" t="str">
        <f>INDEX(allsections[[S]:[Order]],MATCH(PIs[[#This Row],[SSGUID]],allsections[SGUID],0),2)</f>
        <v>-</v>
      </c>
      <c r="U110" t="e">
        <f>INDEX(#REF!,MATCH(PIs[[#This Row],[GUID]],#REF!,0),2)</f>
        <v>#REF!</v>
      </c>
      <c r="V110" t="b">
        <v>0</v>
      </c>
    </row>
    <row r="111" spans="1:22">
      <c r="A111" t="s">
        <v>1328</v>
      </c>
      <c r="C111" t="s">
        <v>198</v>
      </c>
      <c r="D111" t="s">
        <v>1329</v>
      </c>
      <c r="E111" t="s">
        <v>1330</v>
      </c>
      <c r="F111" t="s">
        <v>971</v>
      </c>
      <c r="G111" t="s">
        <v>138</v>
      </c>
      <c r="H111" t="s">
        <v>972</v>
      </c>
      <c r="I111" t="str">
        <f>INDEX(Level[Level],MATCH(PIs[[#This Row],[L]],Level[GUID],0),1)</f>
        <v>Major Must</v>
      </c>
      <c r="N111" t="s">
        <v>1317</v>
      </c>
      <c r="O111" t="str">
        <f>INDEX(allsections[[S]:[Order]],MATCH(PIs[[#This Row],[SGUID]],allsections[SGUID],0),1)</f>
        <v>QMS 02 Management and organization</v>
      </c>
      <c r="P111" t="str">
        <f>INDEX(allsections[[S]:[Order]],MATCH(PIs[[#This Row],[SGUID]],allsections[SGUID],0),2)</f>
        <v>-</v>
      </c>
      <c r="Q111">
        <f>INDEX(allsections[[S]:[Order]],MATCH(PIs[[#This Row],[SGUID]],allsections[SGUID],0),3)</f>
        <v>2</v>
      </c>
      <c r="R111" t="s">
        <v>1318</v>
      </c>
      <c r="S111" t="str">
        <f>INDEX(allsections[[S]:[Order]],MATCH(PIs[[#This Row],[SSGUID]],allsections[SGUID],0),1)</f>
        <v>QMS 02.02 Competency and training of staff</v>
      </c>
      <c r="T111" t="str">
        <f>INDEX(allsections[[S]:[Order]],MATCH(PIs[[#This Row],[SSGUID]],allsections[SGUID],0),2)</f>
        <v>-</v>
      </c>
      <c r="U111" t="e">
        <f>INDEX(#REF!,MATCH(PIs[[#This Row],[GUID]],#REF!,0),2)</f>
        <v>#REF!</v>
      </c>
      <c r="V111" t="b">
        <v>0</v>
      </c>
    </row>
    <row r="112" spans="1:22">
      <c r="A112" t="s">
        <v>1331</v>
      </c>
      <c r="C112" t="s">
        <v>195</v>
      </c>
      <c r="D112" t="s">
        <v>1332</v>
      </c>
      <c r="E112" t="s">
        <v>1333</v>
      </c>
      <c r="F112" t="s">
        <v>971</v>
      </c>
      <c r="G112" t="s">
        <v>138</v>
      </c>
      <c r="H112" t="s">
        <v>972</v>
      </c>
      <c r="I112" t="str">
        <f>INDEX(Level[Level],MATCH(PIs[[#This Row],[L]],Level[GUID],0),1)</f>
        <v>Major Must</v>
      </c>
      <c r="N112" t="s">
        <v>1317</v>
      </c>
      <c r="O112" t="str">
        <f>INDEX(allsections[[S]:[Order]],MATCH(PIs[[#This Row],[SGUID]],allsections[SGUID],0),1)</f>
        <v>QMS 02 Management and organization</v>
      </c>
      <c r="P112" t="str">
        <f>INDEX(allsections[[S]:[Order]],MATCH(PIs[[#This Row],[SGUID]],allsections[SGUID],0),2)</f>
        <v>-</v>
      </c>
      <c r="Q112">
        <f>INDEX(allsections[[S]:[Order]],MATCH(PIs[[#This Row],[SGUID]],allsections[SGUID],0),3)</f>
        <v>2</v>
      </c>
      <c r="R112" t="s">
        <v>1334</v>
      </c>
      <c r="S112" t="str">
        <f>INDEX(allsections[[S]:[Order]],MATCH(PIs[[#This Row],[SSGUID]],allsections[SGUID],0),1)</f>
        <v>QMS 02.01 Structure</v>
      </c>
      <c r="T112" t="str">
        <f>INDEX(allsections[[S]:[Order]],MATCH(PIs[[#This Row],[SSGUID]],allsections[SGUID],0),2)</f>
        <v>-</v>
      </c>
      <c r="U112" t="e">
        <f>INDEX(#REF!,MATCH(PIs[[#This Row],[GUID]],#REF!,0),2)</f>
        <v>#REF!</v>
      </c>
      <c r="V112" t="b">
        <v>0</v>
      </c>
    </row>
    <row r="113" spans="1:22" ht="409.6">
      <c r="A113" t="s">
        <v>1335</v>
      </c>
      <c r="C113" t="s">
        <v>193</v>
      </c>
      <c r="D113" t="s">
        <v>1336</v>
      </c>
      <c r="E113" s="27" t="s">
        <v>1337</v>
      </c>
      <c r="F113" t="s">
        <v>971</v>
      </c>
      <c r="G113" t="s">
        <v>138</v>
      </c>
      <c r="H113" t="s">
        <v>972</v>
      </c>
      <c r="I113" t="str">
        <f>INDEX(Level[Level],MATCH(PIs[[#This Row],[L]],Level[GUID],0),1)</f>
        <v>Major Must</v>
      </c>
      <c r="N113" t="s">
        <v>1317</v>
      </c>
      <c r="O113" t="str">
        <f>INDEX(allsections[[S]:[Order]],MATCH(PIs[[#This Row],[SGUID]],allsections[SGUID],0),1)</f>
        <v>QMS 02 Management and organization</v>
      </c>
      <c r="P113" t="str">
        <f>INDEX(allsections[[S]:[Order]],MATCH(PIs[[#This Row],[SGUID]],allsections[SGUID],0),2)</f>
        <v>-</v>
      </c>
      <c r="Q113">
        <f>INDEX(allsections[[S]:[Order]],MATCH(PIs[[#This Row],[SGUID]],allsections[SGUID],0),3)</f>
        <v>2</v>
      </c>
      <c r="R113" t="s">
        <v>1334</v>
      </c>
      <c r="S113" t="str">
        <f>INDEX(allsections[[S]:[Order]],MATCH(PIs[[#This Row],[SSGUID]],allsections[SGUID],0),1)</f>
        <v>QMS 02.01 Structure</v>
      </c>
      <c r="T113" t="str">
        <f>INDEX(allsections[[S]:[Order]],MATCH(PIs[[#This Row],[SSGUID]],allsections[SGUID],0),2)</f>
        <v>-</v>
      </c>
      <c r="U113" t="e">
        <f>INDEX(#REF!,MATCH(PIs[[#This Row],[GUID]],#REF!,0),2)</f>
        <v>#REF!</v>
      </c>
      <c r="V113" t="b">
        <v>0</v>
      </c>
    </row>
    <row r="114" spans="1:22">
      <c r="A114" t="s">
        <v>1338</v>
      </c>
      <c r="C114" t="s">
        <v>191</v>
      </c>
      <c r="D114" t="s">
        <v>1339</v>
      </c>
      <c r="E114" t="s">
        <v>1340</v>
      </c>
      <c r="F114" t="s">
        <v>971</v>
      </c>
      <c r="G114" t="s">
        <v>138</v>
      </c>
      <c r="H114" t="s">
        <v>972</v>
      </c>
      <c r="I114" t="str">
        <f>INDEX(Level[Level],MATCH(PIs[[#This Row],[L]],Level[GUID],0),1)</f>
        <v>Major Must</v>
      </c>
      <c r="N114" t="s">
        <v>1317</v>
      </c>
      <c r="O114" t="str">
        <f>INDEX(allsections[[S]:[Order]],MATCH(PIs[[#This Row],[SGUID]],allsections[SGUID],0),1)</f>
        <v>QMS 02 Management and organization</v>
      </c>
      <c r="P114" t="str">
        <f>INDEX(allsections[[S]:[Order]],MATCH(PIs[[#This Row],[SGUID]],allsections[SGUID],0),2)</f>
        <v>-</v>
      </c>
      <c r="Q114">
        <f>INDEX(allsections[[S]:[Order]],MATCH(PIs[[#This Row],[SGUID]],allsections[SGUID],0),3)</f>
        <v>2</v>
      </c>
      <c r="R114" t="s">
        <v>1334</v>
      </c>
      <c r="S114" t="str">
        <f>INDEX(allsections[[S]:[Order]],MATCH(PIs[[#This Row],[SSGUID]],allsections[SGUID],0),1)</f>
        <v>QMS 02.01 Structure</v>
      </c>
      <c r="T114" t="str">
        <f>INDEX(allsections[[S]:[Order]],MATCH(PIs[[#This Row],[SSGUID]],allsections[SGUID],0),2)</f>
        <v>-</v>
      </c>
      <c r="U114" t="e">
        <f>INDEX(#REF!,MATCH(PIs[[#This Row],[GUID]],#REF!,0),2)</f>
        <v>#REF!</v>
      </c>
      <c r="V114" t="b">
        <v>0</v>
      </c>
    </row>
    <row r="115" spans="1:22">
      <c r="A115" t="s">
        <v>1341</v>
      </c>
      <c r="C115" t="s">
        <v>189</v>
      </c>
      <c r="D115" t="s">
        <v>1342</v>
      </c>
      <c r="E115" t="s">
        <v>1343</v>
      </c>
      <c r="F115" t="s">
        <v>971</v>
      </c>
      <c r="G115" t="s">
        <v>138</v>
      </c>
      <c r="H115" t="s">
        <v>972</v>
      </c>
      <c r="I115" t="str">
        <f>INDEX(Level[Level],MATCH(PIs[[#This Row],[L]],Level[GUID],0),1)</f>
        <v>Major Must</v>
      </c>
      <c r="N115" t="s">
        <v>1317</v>
      </c>
      <c r="O115" t="str">
        <f>INDEX(allsections[[S]:[Order]],MATCH(PIs[[#This Row],[SGUID]],allsections[SGUID],0),1)</f>
        <v>QMS 02 Management and organization</v>
      </c>
      <c r="P115" t="str">
        <f>INDEX(allsections[[S]:[Order]],MATCH(PIs[[#This Row],[SGUID]],allsections[SGUID],0),2)</f>
        <v>-</v>
      </c>
      <c r="Q115">
        <f>INDEX(allsections[[S]:[Order]],MATCH(PIs[[#This Row],[SGUID]],allsections[SGUID],0),3)</f>
        <v>2</v>
      </c>
      <c r="R115" t="s">
        <v>1334</v>
      </c>
      <c r="S115" t="str">
        <f>INDEX(allsections[[S]:[Order]],MATCH(PIs[[#This Row],[SSGUID]],allsections[SGUID],0),1)</f>
        <v>QMS 02.01 Structure</v>
      </c>
      <c r="T115" t="str">
        <f>INDEX(allsections[[S]:[Order]],MATCH(PIs[[#This Row],[SSGUID]],allsections[SGUID],0),2)</f>
        <v>-</v>
      </c>
      <c r="U115" t="e">
        <f>INDEX(#REF!,MATCH(PIs[[#This Row],[GUID]],#REF!,0),2)</f>
        <v>#REF!</v>
      </c>
      <c r="V115" t="b">
        <v>0</v>
      </c>
    </row>
    <row r="116" spans="1:22">
      <c r="A116" t="s">
        <v>1344</v>
      </c>
      <c r="C116" t="s">
        <v>186</v>
      </c>
      <c r="D116" t="s">
        <v>1345</v>
      </c>
      <c r="E116" t="s">
        <v>1346</v>
      </c>
      <c r="F116" t="s">
        <v>971</v>
      </c>
      <c r="G116" t="s">
        <v>138</v>
      </c>
      <c r="H116" t="s">
        <v>972</v>
      </c>
      <c r="I116" t="str">
        <f>INDEX(Level[Level],MATCH(PIs[[#This Row],[L]],Level[GUID],0),1)</f>
        <v>Major Must</v>
      </c>
      <c r="N116" t="s">
        <v>1317</v>
      </c>
      <c r="O116" t="str">
        <f>INDEX(allsections[[S]:[Order]],MATCH(PIs[[#This Row],[SGUID]],allsections[SGUID],0),1)</f>
        <v>QMS 02 Management and organization</v>
      </c>
      <c r="P116" t="str">
        <f>INDEX(allsections[[S]:[Order]],MATCH(PIs[[#This Row],[SGUID]],allsections[SGUID],0),2)</f>
        <v>-</v>
      </c>
      <c r="Q116">
        <f>INDEX(allsections[[S]:[Order]],MATCH(PIs[[#This Row],[SGUID]],allsections[SGUID],0),3)</f>
        <v>2</v>
      </c>
      <c r="R116" t="s">
        <v>974</v>
      </c>
      <c r="S116" t="str">
        <f>INDEX(allsections[[S]:[Order]],MATCH(PIs[[#This Row],[SSGUID]],allsections[SGUID],0),1)</f>
        <v>-</v>
      </c>
      <c r="T116" t="str">
        <f>INDEX(allsections[[S]:[Order]],MATCH(PIs[[#This Row],[SSGUID]],allsections[SGUID],0),2)</f>
        <v>-</v>
      </c>
      <c r="U116" t="e">
        <f>INDEX(#REF!,MATCH(PIs[[#This Row],[GUID]],#REF!,0),2)</f>
        <v>#REF!</v>
      </c>
      <c r="V116" t="b">
        <v>0</v>
      </c>
    </row>
    <row r="117" spans="1:22">
      <c r="A117" t="s">
        <v>1347</v>
      </c>
      <c r="C117" t="s">
        <v>183</v>
      </c>
      <c r="D117" t="s">
        <v>1348</v>
      </c>
      <c r="E117" t="s">
        <v>1349</v>
      </c>
      <c r="F117" t="s">
        <v>971</v>
      </c>
      <c r="G117" t="s">
        <v>138</v>
      </c>
      <c r="H117" t="s">
        <v>972</v>
      </c>
      <c r="I117" t="str">
        <f>INDEX(Level[Level],MATCH(PIs[[#This Row],[L]],Level[GUID],0),1)</f>
        <v>Major Must</v>
      </c>
      <c r="N117" t="s">
        <v>1350</v>
      </c>
      <c r="O117" t="str">
        <f>INDEX(allsections[[S]:[Order]],MATCH(PIs[[#This Row],[SGUID]],allsections[SGUID],0),1)</f>
        <v>QMS  01 Legality and administration</v>
      </c>
      <c r="P117" t="str">
        <f>INDEX(allsections[[S]:[Order]],MATCH(PIs[[#This Row],[SGUID]],allsections[SGUID],0),2)</f>
        <v>-</v>
      </c>
      <c r="Q117">
        <f>INDEX(allsections[[S]:[Order]],MATCH(PIs[[#This Row],[SGUID]],allsections[SGUID],0),3)</f>
        <v>1</v>
      </c>
      <c r="R117" t="s">
        <v>1351</v>
      </c>
      <c r="S117" t="str">
        <f>INDEX(allsections[[S]:[Order]],MATCH(PIs[[#This Row],[SSGUID]],allsections[SGUID],0),1)</f>
        <v>QMS 01.02.02 Internal register - Producer Groups</v>
      </c>
      <c r="T117" t="str">
        <f>INDEX(allsections[[S]:[Order]],MATCH(PIs[[#This Row],[SSGUID]],allsections[SGUID],0),2)</f>
        <v>-</v>
      </c>
      <c r="U117" t="e">
        <f>INDEX(#REF!,MATCH(PIs[[#This Row],[GUID]],#REF!,0),2)</f>
        <v>#REF!</v>
      </c>
      <c r="V117" t="b">
        <v>0</v>
      </c>
    </row>
    <row r="118" spans="1:22">
      <c r="A118" t="s">
        <v>1352</v>
      </c>
      <c r="C118" t="s">
        <v>181</v>
      </c>
      <c r="D118" t="s">
        <v>1353</v>
      </c>
      <c r="E118" t="s">
        <v>1354</v>
      </c>
      <c r="F118" t="s">
        <v>971</v>
      </c>
      <c r="G118" t="s">
        <v>138</v>
      </c>
      <c r="H118" t="s">
        <v>972</v>
      </c>
      <c r="I118" t="str">
        <f>INDEX(Level[Level],MATCH(PIs[[#This Row],[L]],Level[GUID],0),1)</f>
        <v>Major Must</v>
      </c>
      <c r="N118" t="s">
        <v>1350</v>
      </c>
      <c r="O118" t="str">
        <f>INDEX(allsections[[S]:[Order]],MATCH(PIs[[#This Row],[SGUID]],allsections[SGUID],0),1)</f>
        <v>QMS  01 Legality and administration</v>
      </c>
      <c r="P118" t="str">
        <f>INDEX(allsections[[S]:[Order]],MATCH(PIs[[#This Row],[SGUID]],allsections[SGUID],0),2)</f>
        <v>-</v>
      </c>
      <c r="Q118">
        <f>INDEX(allsections[[S]:[Order]],MATCH(PIs[[#This Row],[SGUID]],allsections[SGUID],0),3)</f>
        <v>1</v>
      </c>
      <c r="R118" t="s">
        <v>1351</v>
      </c>
      <c r="S118" t="str">
        <f>INDEX(allsections[[S]:[Order]],MATCH(PIs[[#This Row],[SSGUID]],allsections[SGUID],0),1)</f>
        <v>QMS 01.02.02 Internal register - Producer Groups</v>
      </c>
      <c r="T118" t="str">
        <f>INDEX(allsections[[S]:[Order]],MATCH(PIs[[#This Row],[SSGUID]],allsections[SGUID],0),2)</f>
        <v>-</v>
      </c>
      <c r="U118" t="e">
        <f>INDEX(#REF!,MATCH(PIs[[#This Row],[GUID]],#REF!,0),2)</f>
        <v>#REF!</v>
      </c>
      <c r="V118" t="b">
        <v>0</v>
      </c>
    </row>
    <row r="119" spans="1:22" ht="409.6">
      <c r="A119" t="s">
        <v>1355</v>
      </c>
      <c r="C119" t="s">
        <v>179</v>
      </c>
      <c r="D119" t="s">
        <v>1356</v>
      </c>
      <c r="E119" s="27" t="s">
        <v>1357</v>
      </c>
      <c r="F119" t="s">
        <v>971</v>
      </c>
      <c r="G119" t="s">
        <v>138</v>
      </c>
      <c r="H119" t="s">
        <v>972</v>
      </c>
      <c r="I119" t="str">
        <f>INDEX(Level[Level],MATCH(PIs[[#This Row],[L]],Level[GUID],0),1)</f>
        <v>Major Must</v>
      </c>
      <c r="N119" t="s">
        <v>1350</v>
      </c>
      <c r="O119" t="str">
        <f>INDEX(allsections[[S]:[Order]],MATCH(PIs[[#This Row],[SGUID]],allsections[SGUID],0),1)</f>
        <v>QMS  01 Legality and administration</v>
      </c>
      <c r="P119" t="str">
        <f>INDEX(allsections[[S]:[Order]],MATCH(PIs[[#This Row],[SGUID]],allsections[SGUID],0),2)</f>
        <v>-</v>
      </c>
      <c r="Q119">
        <f>INDEX(allsections[[S]:[Order]],MATCH(PIs[[#This Row],[SGUID]],allsections[SGUID],0),3)</f>
        <v>1</v>
      </c>
      <c r="R119" t="s">
        <v>1351</v>
      </c>
      <c r="S119" t="str">
        <f>INDEX(allsections[[S]:[Order]],MATCH(PIs[[#This Row],[SSGUID]],allsections[SGUID],0),1)</f>
        <v>QMS 01.02.02 Internal register - Producer Groups</v>
      </c>
      <c r="T119" t="str">
        <f>INDEX(allsections[[S]:[Order]],MATCH(PIs[[#This Row],[SSGUID]],allsections[SGUID],0),2)</f>
        <v>-</v>
      </c>
      <c r="U119" t="e">
        <f>INDEX(#REF!,MATCH(PIs[[#This Row],[GUID]],#REF!,0),2)</f>
        <v>#REF!</v>
      </c>
      <c r="V119" t="b">
        <v>0</v>
      </c>
    </row>
    <row r="120" spans="1:22">
      <c r="A120" t="s">
        <v>1358</v>
      </c>
      <c r="C120" t="s">
        <v>176</v>
      </c>
      <c r="D120" t="s">
        <v>1359</v>
      </c>
      <c r="E120" t="s">
        <v>1360</v>
      </c>
      <c r="F120" t="s">
        <v>971</v>
      </c>
      <c r="G120" t="s">
        <v>138</v>
      </c>
      <c r="H120" t="s">
        <v>972</v>
      </c>
      <c r="I120" t="str">
        <f>INDEX(Level[Level],MATCH(PIs[[#This Row],[L]],Level[GUID],0),1)</f>
        <v>Major Must</v>
      </c>
      <c r="N120" t="s">
        <v>1350</v>
      </c>
      <c r="O120" t="str">
        <f>INDEX(allsections[[S]:[Order]],MATCH(PIs[[#This Row],[SGUID]],allsections[SGUID],0),1)</f>
        <v>QMS  01 Legality and administration</v>
      </c>
      <c r="P120" t="str">
        <f>INDEX(allsections[[S]:[Order]],MATCH(PIs[[#This Row],[SGUID]],allsections[SGUID],0),2)</f>
        <v>-</v>
      </c>
      <c r="Q120">
        <f>INDEX(allsections[[S]:[Order]],MATCH(PIs[[#This Row],[SGUID]],allsections[SGUID],0),3)</f>
        <v>1</v>
      </c>
      <c r="R120" t="s">
        <v>1361</v>
      </c>
      <c r="S120" t="str">
        <f>INDEX(allsections[[S]:[Order]],MATCH(PIs[[#This Row],[SSGUID]],allsections[SGUID],0),1)</f>
        <v>QMS 01.02.01 Internal register - Multisite producers with QMS</v>
      </c>
      <c r="T120" t="str">
        <f>INDEX(allsections[[S]:[Order]],MATCH(PIs[[#This Row],[SSGUID]],allsections[SGUID],0),2)</f>
        <v>-</v>
      </c>
      <c r="U120" t="e">
        <f>INDEX(#REF!,MATCH(PIs[[#This Row],[GUID]],#REF!,0),2)</f>
        <v>#REF!</v>
      </c>
      <c r="V120" t="b">
        <v>0</v>
      </c>
    </row>
    <row r="121" spans="1:22" ht="409.6">
      <c r="A121" t="s">
        <v>1362</v>
      </c>
      <c r="C121" t="s">
        <v>174</v>
      </c>
      <c r="D121" t="s">
        <v>1363</v>
      </c>
      <c r="E121" s="27" t="s">
        <v>1364</v>
      </c>
      <c r="F121" t="s">
        <v>971</v>
      </c>
      <c r="G121" t="s">
        <v>138</v>
      </c>
      <c r="H121" t="s">
        <v>972</v>
      </c>
      <c r="I121" t="str">
        <f>INDEX(Level[Level],MATCH(PIs[[#This Row],[L]],Level[GUID],0),1)</f>
        <v>Major Must</v>
      </c>
      <c r="N121" t="s">
        <v>1350</v>
      </c>
      <c r="O121" t="str">
        <f>INDEX(allsections[[S]:[Order]],MATCH(PIs[[#This Row],[SGUID]],allsections[SGUID],0),1)</f>
        <v>QMS  01 Legality and administration</v>
      </c>
      <c r="P121" t="str">
        <f>INDEX(allsections[[S]:[Order]],MATCH(PIs[[#This Row],[SGUID]],allsections[SGUID],0),2)</f>
        <v>-</v>
      </c>
      <c r="Q121">
        <f>INDEX(allsections[[S]:[Order]],MATCH(PIs[[#This Row],[SGUID]],allsections[SGUID],0),3)</f>
        <v>1</v>
      </c>
      <c r="R121" t="s">
        <v>1361</v>
      </c>
      <c r="S121" t="str">
        <f>INDEX(allsections[[S]:[Order]],MATCH(PIs[[#This Row],[SSGUID]],allsections[SGUID],0),1)</f>
        <v>QMS 01.02.01 Internal register - Multisite producers with QMS</v>
      </c>
      <c r="T121" t="str">
        <f>INDEX(allsections[[S]:[Order]],MATCH(PIs[[#This Row],[SSGUID]],allsections[SGUID],0),2)</f>
        <v>-</v>
      </c>
      <c r="U121" t="e">
        <f>INDEX(#REF!,MATCH(PIs[[#This Row],[GUID]],#REF!,0),2)</f>
        <v>#REF!</v>
      </c>
      <c r="V121" t="b">
        <v>0</v>
      </c>
    </row>
    <row r="122" spans="1:22">
      <c r="A122" t="s">
        <v>1365</v>
      </c>
      <c r="C122" t="s">
        <v>171</v>
      </c>
      <c r="D122" t="s">
        <v>1366</v>
      </c>
      <c r="E122" t="s">
        <v>1367</v>
      </c>
      <c r="F122" t="s">
        <v>971</v>
      </c>
      <c r="G122" t="s">
        <v>138</v>
      </c>
      <c r="H122" t="s">
        <v>972</v>
      </c>
      <c r="I122" t="str">
        <f>INDEX(Level[Level],MATCH(PIs[[#This Row],[L]],Level[GUID],0),1)</f>
        <v>Major Must</v>
      </c>
      <c r="N122" t="s">
        <v>1350</v>
      </c>
      <c r="O122" t="str">
        <f>INDEX(allsections[[S]:[Order]],MATCH(PIs[[#This Row],[SGUID]],allsections[SGUID],0),1)</f>
        <v>QMS  01 Legality and administration</v>
      </c>
      <c r="P122" t="str">
        <f>INDEX(allsections[[S]:[Order]],MATCH(PIs[[#This Row],[SGUID]],allsections[SGUID],0),2)</f>
        <v>-</v>
      </c>
      <c r="Q122">
        <f>INDEX(allsections[[S]:[Order]],MATCH(PIs[[#This Row],[SGUID]],allsections[SGUID],0),3)</f>
        <v>1</v>
      </c>
      <c r="R122" t="s">
        <v>1368</v>
      </c>
      <c r="S122" t="str">
        <f>INDEX(allsections[[S]:[Order]],MATCH(PIs[[#This Row],[SSGUID]],allsections[SGUID],0),1)</f>
        <v xml:space="preserve">QMS 01.02  Internal register </v>
      </c>
      <c r="T122" t="str">
        <f>INDEX(allsections[[S]:[Order]],MATCH(PIs[[#This Row],[SSGUID]],allsections[SGUID],0),2)</f>
        <v>-</v>
      </c>
      <c r="U122" t="e">
        <f>INDEX(#REF!,MATCH(PIs[[#This Row],[GUID]],#REF!,0),2)</f>
        <v>#REF!</v>
      </c>
      <c r="V122" t="b">
        <v>0</v>
      </c>
    </row>
    <row r="123" spans="1:22">
      <c r="A123" t="s">
        <v>1369</v>
      </c>
      <c r="C123" t="s">
        <v>169</v>
      </c>
      <c r="D123" t="s">
        <v>1370</v>
      </c>
      <c r="E123" t="s">
        <v>1371</v>
      </c>
      <c r="F123" t="s">
        <v>971</v>
      </c>
      <c r="G123" t="s">
        <v>138</v>
      </c>
      <c r="H123" t="s">
        <v>972</v>
      </c>
      <c r="I123" t="str">
        <f>INDEX(Level[Level],MATCH(PIs[[#This Row],[L]],Level[GUID],0),1)</f>
        <v>Major Must</v>
      </c>
      <c r="N123" t="s">
        <v>1350</v>
      </c>
      <c r="O123" t="str">
        <f>INDEX(allsections[[S]:[Order]],MATCH(PIs[[#This Row],[SGUID]],allsections[SGUID],0),1)</f>
        <v>QMS  01 Legality and administration</v>
      </c>
      <c r="P123" t="str">
        <f>INDEX(allsections[[S]:[Order]],MATCH(PIs[[#This Row],[SGUID]],allsections[SGUID],0),2)</f>
        <v>-</v>
      </c>
      <c r="Q123">
        <f>INDEX(allsections[[S]:[Order]],MATCH(PIs[[#This Row],[SGUID]],allsections[SGUID],0),3)</f>
        <v>1</v>
      </c>
      <c r="R123" t="s">
        <v>1368</v>
      </c>
      <c r="S123" t="str">
        <f>INDEX(allsections[[S]:[Order]],MATCH(PIs[[#This Row],[SSGUID]],allsections[SGUID],0),1)</f>
        <v xml:space="preserve">QMS 01.02  Internal register </v>
      </c>
      <c r="T123" t="str">
        <f>INDEX(allsections[[S]:[Order]],MATCH(PIs[[#This Row],[SSGUID]],allsections[SGUID],0),2)</f>
        <v>-</v>
      </c>
      <c r="U123" t="e">
        <f>INDEX(#REF!,MATCH(PIs[[#This Row],[GUID]],#REF!,0),2)</f>
        <v>#REF!</v>
      </c>
      <c r="V123" t="b">
        <v>0</v>
      </c>
    </row>
    <row r="124" spans="1:22">
      <c r="A124" t="s">
        <v>1372</v>
      </c>
      <c r="C124" t="s">
        <v>166</v>
      </c>
      <c r="D124" t="s">
        <v>1373</v>
      </c>
      <c r="E124" t="s">
        <v>1374</v>
      </c>
      <c r="F124" t="s">
        <v>971</v>
      </c>
      <c r="G124" t="s">
        <v>138</v>
      </c>
      <c r="H124" t="s">
        <v>972</v>
      </c>
      <c r="I124" t="str">
        <f>INDEX(Level[Level],MATCH(PIs[[#This Row],[L]],Level[GUID],0),1)</f>
        <v>Major Must</v>
      </c>
      <c r="N124" t="s">
        <v>1350</v>
      </c>
      <c r="O124" t="str">
        <f>INDEX(allsections[[S]:[Order]],MATCH(PIs[[#This Row],[SGUID]],allsections[SGUID],0),1)</f>
        <v>QMS  01 Legality and administration</v>
      </c>
      <c r="P124" t="str">
        <f>INDEX(allsections[[S]:[Order]],MATCH(PIs[[#This Row],[SGUID]],allsections[SGUID],0),2)</f>
        <v>-</v>
      </c>
      <c r="Q124">
        <f>INDEX(allsections[[S]:[Order]],MATCH(PIs[[#This Row],[SGUID]],allsections[SGUID],0),3)</f>
        <v>1</v>
      </c>
      <c r="R124" t="s">
        <v>1375</v>
      </c>
      <c r="S124" t="str">
        <f>INDEX(allsections[[S]:[Order]],MATCH(PIs[[#This Row],[SSGUID]],allsections[SGUID],0),1)</f>
        <v xml:space="preserve">QMS 01.01.02  Legality - Production sites of multisite producers with QMS  </v>
      </c>
      <c r="T124" t="str">
        <f>INDEX(allsections[[S]:[Order]],MATCH(PIs[[#This Row],[SSGUID]],allsections[SGUID],0),2)</f>
        <v>-</v>
      </c>
      <c r="U124" t="e">
        <f>INDEX(#REF!,MATCH(PIs[[#This Row],[GUID]],#REF!,0),2)</f>
        <v>#REF!</v>
      </c>
      <c r="V124" t="b">
        <v>0</v>
      </c>
    </row>
    <row r="125" spans="1:22" ht="409.6">
      <c r="A125" t="s">
        <v>1376</v>
      </c>
      <c r="C125" t="s">
        <v>164</v>
      </c>
      <c r="D125" t="s">
        <v>1377</v>
      </c>
      <c r="E125" s="27" t="s">
        <v>1378</v>
      </c>
      <c r="F125" t="s">
        <v>971</v>
      </c>
      <c r="G125" t="s">
        <v>138</v>
      </c>
      <c r="H125" t="s">
        <v>972</v>
      </c>
      <c r="I125" t="str">
        <f>INDEX(Level[Level],MATCH(PIs[[#This Row],[L]],Level[GUID],0),1)</f>
        <v>Major Must</v>
      </c>
      <c r="N125" t="s">
        <v>1350</v>
      </c>
      <c r="O125" t="str">
        <f>INDEX(allsections[[S]:[Order]],MATCH(PIs[[#This Row],[SGUID]],allsections[SGUID],0),1)</f>
        <v>QMS  01 Legality and administration</v>
      </c>
      <c r="P125" t="str">
        <f>INDEX(allsections[[S]:[Order]],MATCH(PIs[[#This Row],[SGUID]],allsections[SGUID],0),2)</f>
        <v>-</v>
      </c>
      <c r="Q125">
        <f>INDEX(allsections[[S]:[Order]],MATCH(PIs[[#This Row],[SGUID]],allsections[SGUID],0),3)</f>
        <v>1</v>
      </c>
      <c r="R125" t="s">
        <v>1375</v>
      </c>
      <c r="S125" t="str">
        <f>INDEX(allsections[[S]:[Order]],MATCH(PIs[[#This Row],[SSGUID]],allsections[SGUID],0),1)</f>
        <v xml:space="preserve">QMS 01.01.02  Legality - Production sites of multisite producers with QMS  </v>
      </c>
      <c r="T125" t="str">
        <f>INDEX(allsections[[S]:[Order]],MATCH(PIs[[#This Row],[SSGUID]],allsections[SGUID],0),2)</f>
        <v>-</v>
      </c>
      <c r="U125" t="e">
        <f>INDEX(#REF!,MATCH(PIs[[#This Row],[GUID]],#REF!,0),2)</f>
        <v>#REF!</v>
      </c>
      <c r="V125" t="b">
        <v>0</v>
      </c>
    </row>
    <row r="126" spans="1:22">
      <c r="A126" t="s">
        <v>1379</v>
      </c>
      <c r="C126" t="s">
        <v>162</v>
      </c>
      <c r="D126" t="s">
        <v>1380</v>
      </c>
      <c r="E126" t="s">
        <v>1381</v>
      </c>
      <c r="F126" t="s">
        <v>971</v>
      </c>
      <c r="G126" t="s">
        <v>138</v>
      </c>
      <c r="H126" t="s">
        <v>972</v>
      </c>
      <c r="I126" t="str">
        <f>INDEX(Level[Level],MATCH(PIs[[#This Row],[L]],Level[GUID],0),1)</f>
        <v>Major Must</v>
      </c>
      <c r="N126" t="s">
        <v>1350</v>
      </c>
      <c r="O126" t="str">
        <f>INDEX(allsections[[S]:[Order]],MATCH(PIs[[#This Row],[SGUID]],allsections[SGUID],0),1)</f>
        <v>QMS  01 Legality and administration</v>
      </c>
      <c r="P126" t="str">
        <f>INDEX(allsections[[S]:[Order]],MATCH(PIs[[#This Row],[SGUID]],allsections[SGUID],0),2)</f>
        <v>-</v>
      </c>
      <c r="Q126">
        <f>INDEX(allsections[[S]:[Order]],MATCH(PIs[[#This Row],[SGUID]],allsections[SGUID],0),3)</f>
        <v>1</v>
      </c>
      <c r="R126" t="s">
        <v>1375</v>
      </c>
      <c r="S126" t="str">
        <f>INDEX(allsections[[S]:[Order]],MATCH(PIs[[#This Row],[SSGUID]],allsections[SGUID],0),1)</f>
        <v xml:space="preserve">QMS 01.01.02  Legality - Production sites of multisite producers with QMS  </v>
      </c>
      <c r="T126" t="str">
        <f>INDEX(allsections[[S]:[Order]],MATCH(PIs[[#This Row],[SSGUID]],allsections[SGUID],0),2)</f>
        <v>-</v>
      </c>
      <c r="U126" t="e">
        <f>INDEX(#REF!,MATCH(PIs[[#This Row],[GUID]],#REF!,0),2)</f>
        <v>#REF!</v>
      </c>
      <c r="V126" t="b">
        <v>0</v>
      </c>
    </row>
    <row r="127" spans="1:22">
      <c r="A127" t="s">
        <v>1382</v>
      </c>
      <c r="C127" t="s">
        <v>159</v>
      </c>
      <c r="D127" t="s">
        <v>1383</v>
      </c>
      <c r="E127" t="s">
        <v>1384</v>
      </c>
      <c r="F127" t="s">
        <v>971</v>
      </c>
      <c r="G127" t="s">
        <v>138</v>
      </c>
      <c r="H127" t="s">
        <v>972</v>
      </c>
      <c r="I127" t="str">
        <f>INDEX(Level[Level],MATCH(PIs[[#This Row],[L]],Level[GUID],0),1)</f>
        <v>Major Must</v>
      </c>
      <c r="N127" t="s">
        <v>1350</v>
      </c>
      <c r="O127" t="str">
        <f>INDEX(allsections[[S]:[Order]],MATCH(PIs[[#This Row],[SGUID]],allsections[SGUID],0),1)</f>
        <v>QMS  01 Legality and administration</v>
      </c>
      <c r="P127" t="str">
        <f>INDEX(allsections[[S]:[Order]],MATCH(PIs[[#This Row],[SGUID]],allsections[SGUID],0),2)</f>
        <v>-</v>
      </c>
      <c r="Q127">
        <f>INDEX(allsections[[S]:[Order]],MATCH(PIs[[#This Row],[SGUID]],allsections[SGUID],0),3)</f>
        <v>1</v>
      </c>
      <c r="R127" t="s">
        <v>1385</v>
      </c>
      <c r="S127" t="str">
        <f>INDEX(allsections[[S]:[Order]],MATCH(PIs[[#This Row],[SSGUID]],allsections[SGUID],0),1)</f>
        <v xml:space="preserve">QMS 01.01.01  Legality - Producer group members of producer groups </v>
      </c>
      <c r="T127" t="str">
        <f>INDEX(allsections[[S]:[Order]],MATCH(PIs[[#This Row],[SSGUID]],allsections[SGUID],0),2)</f>
        <v>-</v>
      </c>
      <c r="U127" t="e">
        <f>INDEX(#REF!,MATCH(PIs[[#This Row],[GUID]],#REF!,0),2)</f>
        <v>#REF!</v>
      </c>
      <c r="V127" t="b">
        <v>0</v>
      </c>
    </row>
    <row r="128" spans="1:22">
      <c r="A128" t="s">
        <v>1386</v>
      </c>
      <c r="C128" t="s">
        <v>157</v>
      </c>
      <c r="D128" t="s">
        <v>1387</v>
      </c>
      <c r="E128" t="s">
        <v>1388</v>
      </c>
      <c r="F128" t="s">
        <v>971</v>
      </c>
      <c r="G128" t="s">
        <v>138</v>
      </c>
      <c r="H128" t="s">
        <v>972</v>
      </c>
      <c r="I128" t="str">
        <f>INDEX(Level[Level],MATCH(PIs[[#This Row],[L]],Level[GUID],0),1)</f>
        <v>Major Must</v>
      </c>
      <c r="N128" t="s">
        <v>1350</v>
      </c>
      <c r="O128" t="str">
        <f>INDEX(allsections[[S]:[Order]],MATCH(PIs[[#This Row],[SGUID]],allsections[SGUID],0),1)</f>
        <v>QMS  01 Legality and administration</v>
      </c>
      <c r="P128" t="str">
        <f>INDEX(allsections[[S]:[Order]],MATCH(PIs[[#This Row],[SGUID]],allsections[SGUID],0),2)</f>
        <v>-</v>
      </c>
      <c r="Q128">
        <f>INDEX(allsections[[S]:[Order]],MATCH(PIs[[#This Row],[SGUID]],allsections[SGUID],0),3)</f>
        <v>1</v>
      </c>
      <c r="R128" t="s">
        <v>1385</v>
      </c>
      <c r="S128" t="str">
        <f>INDEX(allsections[[S]:[Order]],MATCH(PIs[[#This Row],[SSGUID]],allsections[SGUID],0),1)</f>
        <v xml:space="preserve">QMS 01.01.01  Legality - Producer group members of producer groups </v>
      </c>
      <c r="T128" t="str">
        <f>INDEX(allsections[[S]:[Order]],MATCH(PIs[[#This Row],[SSGUID]],allsections[SGUID],0),2)</f>
        <v>-</v>
      </c>
      <c r="U128" t="e">
        <f>INDEX(#REF!,MATCH(PIs[[#This Row],[GUID]],#REF!,0),2)</f>
        <v>#REF!</v>
      </c>
      <c r="V128" t="b">
        <v>0</v>
      </c>
    </row>
    <row r="129" spans="1:23" ht="409.6">
      <c r="A129" t="s">
        <v>1389</v>
      </c>
      <c r="C129" t="s">
        <v>155</v>
      </c>
      <c r="D129" t="s">
        <v>1390</v>
      </c>
      <c r="E129" s="27" t="s">
        <v>1391</v>
      </c>
      <c r="F129" t="s">
        <v>971</v>
      </c>
      <c r="G129" t="s">
        <v>138</v>
      </c>
      <c r="H129" t="s">
        <v>972</v>
      </c>
      <c r="I129" t="str">
        <f>INDEX(Level[Level],MATCH(PIs[[#This Row],[L]],Level[GUID],0),1)</f>
        <v>Major Must</v>
      </c>
      <c r="N129" t="s">
        <v>1350</v>
      </c>
      <c r="O129" t="str">
        <f>INDEX(allsections[[S]:[Order]],MATCH(PIs[[#This Row],[SGUID]],allsections[SGUID],0),1)</f>
        <v>QMS  01 Legality and administration</v>
      </c>
      <c r="P129" t="str">
        <f>INDEX(allsections[[S]:[Order]],MATCH(PIs[[#This Row],[SGUID]],allsections[SGUID],0),2)</f>
        <v>-</v>
      </c>
      <c r="Q129">
        <f>INDEX(allsections[[S]:[Order]],MATCH(PIs[[#This Row],[SGUID]],allsections[SGUID],0),3)</f>
        <v>1</v>
      </c>
      <c r="R129" t="s">
        <v>1385</v>
      </c>
      <c r="S129" t="str">
        <f>INDEX(allsections[[S]:[Order]],MATCH(PIs[[#This Row],[SSGUID]],allsections[SGUID],0),1)</f>
        <v xml:space="preserve">QMS 01.01.01  Legality - Producer group members of producer groups </v>
      </c>
      <c r="T129" t="str">
        <f>INDEX(allsections[[S]:[Order]],MATCH(PIs[[#This Row],[SSGUID]],allsections[SGUID],0),2)</f>
        <v>-</v>
      </c>
      <c r="U129" t="e">
        <f>INDEX(#REF!,MATCH(PIs[[#This Row],[GUID]],#REF!,0),2)</f>
        <v>#REF!</v>
      </c>
      <c r="V129" t="b">
        <v>0</v>
      </c>
    </row>
    <row r="130" spans="1:23">
      <c r="A130" t="s">
        <v>1392</v>
      </c>
      <c r="C130" t="s">
        <v>152</v>
      </c>
      <c r="D130" t="s">
        <v>1393</v>
      </c>
      <c r="E130" t="s">
        <v>1394</v>
      </c>
      <c r="F130" t="s">
        <v>971</v>
      </c>
      <c r="G130" t="s">
        <v>138</v>
      </c>
      <c r="H130" t="s">
        <v>972</v>
      </c>
      <c r="I130" t="str">
        <f>INDEX(Level[Level],MATCH(PIs[[#This Row],[L]],Level[GUID],0),1)</f>
        <v>Major Must</v>
      </c>
      <c r="N130" t="s">
        <v>1350</v>
      </c>
      <c r="O130" t="str">
        <f>INDEX(allsections[[S]:[Order]],MATCH(PIs[[#This Row],[SGUID]],allsections[SGUID],0),1)</f>
        <v>QMS  01 Legality and administration</v>
      </c>
      <c r="P130" t="str">
        <f>INDEX(allsections[[S]:[Order]],MATCH(PIs[[#This Row],[SGUID]],allsections[SGUID],0),2)</f>
        <v>-</v>
      </c>
      <c r="Q130">
        <f>INDEX(allsections[[S]:[Order]],MATCH(PIs[[#This Row],[SGUID]],allsections[SGUID],0),3)</f>
        <v>1</v>
      </c>
      <c r="R130" t="s">
        <v>1395</v>
      </c>
      <c r="S130" t="str">
        <f>INDEX(allsections[[S]:[Order]],MATCH(PIs[[#This Row],[SSGUID]],allsections[SGUID],0),1)</f>
        <v xml:space="preserve">QMS 01.01   Legality </v>
      </c>
      <c r="T130" t="str">
        <f>INDEX(allsections[[S]:[Order]],MATCH(PIs[[#This Row],[SSGUID]],allsections[SGUID],0),2)</f>
        <v>-</v>
      </c>
      <c r="U130" t="e">
        <f>INDEX(#REF!,MATCH(PIs[[#This Row],[GUID]],#REF!,0),2)</f>
        <v>#REF!</v>
      </c>
      <c r="V130" t="b">
        <v>0</v>
      </c>
    </row>
    <row r="131" spans="1:23">
      <c r="A131" t="s">
        <v>1396</v>
      </c>
      <c r="C131" t="s">
        <v>150</v>
      </c>
      <c r="D131" t="s">
        <v>1397</v>
      </c>
      <c r="E131" t="s">
        <v>1398</v>
      </c>
      <c r="F131" t="s">
        <v>971</v>
      </c>
      <c r="G131" t="s">
        <v>138</v>
      </c>
      <c r="H131" t="s">
        <v>972</v>
      </c>
      <c r="I131" t="str">
        <f>INDEX(Level[Level],MATCH(PIs[[#This Row],[L]],Level[GUID],0),1)</f>
        <v>Major Must</v>
      </c>
      <c r="N131" t="s">
        <v>1350</v>
      </c>
      <c r="O131" t="str">
        <f>INDEX(allsections[[S]:[Order]],MATCH(PIs[[#This Row],[SGUID]],allsections[SGUID],0),1)</f>
        <v>QMS  01 Legality and administration</v>
      </c>
      <c r="P131" t="str">
        <f>INDEX(allsections[[S]:[Order]],MATCH(PIs[[#This Row],[SGUID]],allsections[SGUID],0),2)</f>
        <v>-</v>
      </c>
      <c r="Q131">
        <f>INDEX(allsections[[S]:[Order]],MATCH(PIs[[#This Row],[SGUID]],allsections[SGUID],0),3)</f>
        <v>1</v>
      </c>
      <c r="R131" t="s">
        <v>1395</v>
      </c>
      <c r="S131" t="str">
        <f>INDEX(allsections[[S]:[Order]],MATCH(PIs[[#This Row],[SSGUID]],allsections[SGUID],0),1)</f>
        <v xml:space="preserve">QMS 01.01   Legality </v>
      </c>
      <c r="T131" t="str">
        <f>INDEX(allsections[[S]:[Order]],MATCH(PIs[[#This Row],[SSGUID]],allsections[SGUID],0),2)</f>
        <v>-</v>
      </c>
      <c r="U131" t="e">
        <f>INDEX(#REF!,MATCH(PIs[[#This Row],[GUID]],#REF!,0),2)</f>
        <v>#REF!</v>
      </c>
      <c r="V131" t="b">
        <v>0</v>
      </c>
    </row>
    <row r="132" spans="1:23">
      <c r="A132" t="s">
        <v>1399</v>
      </c>
      <c r="C132" t="s">
        <v>148</v>
      </c>
      <c r="D132" t="s">
        <v>1400</v>
      </c>
      <c r="E132" t="s">
        <v>1401</v>
      </c>
      <c r="F132" t="s">
        <v>971</v>
      </c>
      <c r="G132" t="s">
        <v>138</v>
      </c>
      <c r="H132" t="s">
        <v>972</v>
      </c>
      <c r="I132" t="str">
        <f>INDEX(Level[Level],MATCH(PIs[[#This Row],[L]],Level[GUID],0),1)</f>
        <v>Major Must</v>
      </c>
      <c r="N132" t="s">
        <v>1350</v>
      </c>
      <c r="O132" t="str">
        <f>INDEX(allsections[[S]:[Order]],MATCH(PIs[[#This Row],[SGUID]],allsections[SGUID],0),1)</f>
        <v>QMS  01 Legality and administration</v>
      </c>
      <c r="P132" t="str">
        <f>INDEX(allsections[[S]:[Order]],MATCH(PIs[[#This Row],[SGUID]],allsections[SGUID],0),2)</f>
        <v>-</v>
      </c>
      <c r="Q132">
        <f>INDEX(allsections[[S]:[Order]],MATCH(PIs[[#This Row],[SGUID]],allsections[SGUID],0),3)</f>
        <v>1</v>
      </c>
      <c r="R132" t="s">
        <v>1395</v>
      </c>
      <c r="S132" t="str">
        <f>INDEX(allsections[[S]:[Order]],MATCH(PIs[[#This Row],[SSGUID]],allsections[SGUID],0),1)</f>
        <v xml:space="preserve">QMS 01.01   Legality </v>
      </c>
      <c r="T132" t="str">
        <f>INDEX(allsections[[S]:[Order]],MATCH(PIs[[#This Row],[SSGUID]],allsections[SGUID],0),2)</f>
        <v>-</v>
      </c>
      <c r="U132" t="e">
        <f>INDEX(#REF!,MATCH(PIs[[#This Row],[GUID]],#REF!,0),2)</f>
        <v>#REF!</v>
      </c>
      <c r="V132" t="b">
        <v>0</v>
      </c>
    </row>
    <row r="133" spans="1:23">
      <c r="A133" t="s">
        <v>1402</v>
      </c>
      <c r="C133" t="s">
        <v>146</v>
      </c>
      <c r="D133" t="s">
        <v>1403</v>
      </c>
      <c r="E133" t="s">
        <v>1404</v>
      </c>
      <c r="F133" t="s">
        <v>971</v>
      </c>
      <c r="G133" t="s">
        <v>138</v>
      </c>
      <c r="H133" t="s">
        <v>972</v>
      </c>
      <c r="I133" t="str">
        <f>INDEX(Level[Level],MATCH(PIs[[#This Row],[L]],Level[GUID],0),1)</f>
        <v>Major Must</v>
      </c>
      <c r="N133" t="s">
        <v>1350</v>
      </c>
      <c r="O133" t="str">
        <f>INDEX(allsections[[S]:[Order]],MATCH(PIs[[#This Row],[SGUID]],allsections[SGUID],0),1)</f>
        <v>QMS  01 Legality and administration</v>
      </c>
      <c r="P133" t="str">
        <f>INDEX(allsections[[S]:[Order]],MATCH(PIs[[#This Row],[SGUID]],allsections[SGUID],0),2)</f>
        <v>-</v>
      </c>
      <c r="Q133">
        <f>INDEX(allsections[[S]:[Order]],MATCH(PIs[[#This Row],[SGUID]],allsections[SGUID],0),3)</f>
        <v>1</v>
      </c>
      <c r="R133" t="s">
        <v>1395</v>
      </c>
      <c r="S133" t="str">
        <f>INDEX(allsections[[S]:[Order]],MATCH(PIs[[#This Row],[SSGUID]],allsections[SGUID],0),1)</f>
        <v xml:space="preserve">QMS 01.01   Legality </v>
      </c>
      <c r="T133" t="str">
        <f>INDEX(allsections[[S]:[Order]],MATCH(PIs[[#This Row],[SSGUID]],allsections[SGUID],0),2)</f>
        <v>-</v>
      </c>
      <c r="U133" t="e">
        <f>INDEX(#REF!,MATCH(PIs[[#This Row],[GUID]],#REF!,0),2)</f>
        <v>#REF!</v>
      </c>
      <c r="V133" t="b">
        <v>0</v>
      </c>
    </row>
    <row r="134" spans="1:23">
      <c r="A134" t="s">
        <v>1405</v>
      </c>
      <c r="C134" t="s">
        <v>144</v>
      </c>
      <c r="D134" t="s">
        <v>1406</v>
      </c>
      <c r="E134" t="s">
        <v>1407</v>
      </c>
      <c r="F134" t="s">
        <v>971</v>
      </c>
      <c r="G134" t="s">
        <v>138</v>
      </c>
      <c r="H134" t="s">
        <v>972</v>
      </c>
      <c r="I134" t="str">
        <f>INDEX(Level[Level],MATCH(PIs[[#This Row],[L]],Level[GUID],0),1)</f>
        <v>Major Must</v>
      </c>
      <c r="N134" t="s">
        <v>1350</v>
      </c>
      <c r="O134" t="str">
        <f>INDEX(allsections[[S]:[Order]],MATCH(PIs[[#This Row],[SGUID]],allsections[SGUID],0),1)</f>
        <v>QMS  01 Legality and administration</v>
      </c>
      <c r="P134" t="str">
        <f>INDEX(allsections[[S]:[Order]],MATCH(PIs[[#This Row],[SGUID]],allsections[SGUID],0),2)</f>
        <v>-</v>
      </c>
      <c r="Q134">
        <f>INDEX(allsections[[S]:[Order]],MATCH(PIs[[#This Row],[SGUID]],allsections[SGUID],0),3)</f>
        <v>1</v>
      </c>
      <c r="R134" t="s">
        <v>1395</v>
      </c>
      <c r="S134" t="str">
        <f>INDEX(allsections[[S]:[Order]],MATCH(PIs[[#This Row],[SSGUID]],allsections[SGUID],0),1)</f>
        <v xml:space="preserve">QMS 01.01   Legality </v>
      </c>
      <c r="T134" t="str">
        <f>INDEX(allsections[[S]:[Order]],MATCH(PIs[[#This Row],[SSGUID]],allsections[SGUID],0),2)</f>
        <v>-</v>
      </c>
      <c r="U134" t="e">
        <f>INDEX(#REF!,MATCH(PIs[[#This Row],[GUID]],#REF!,0),2)</f>
        <v>#REF!</v>
      </c>
      <c r="V134" t="b">
        <v>0</v>
      </c>
    </row>
    <row r="135" spans="1:23">
      <c r="A135" t="s">
        <v>1408</v>
      </c>
      <c r="C135" t="s">
        <v>141</v>
      </c>
      <c r="D135" t="s">
        <v>1409</v>
      </c>
      <c r="E135" t="s">
        <v>1410</v>
      </c>
      <c r="F135" t="s">
        <v>971</v>
      </c>
      <c r="G135" t="s">
        <v>138</v>
      </c>
      <c r="H135" t="s">
        <v>972</v>
      </c>
      <c r="I135" t="str">
        <f>INDEX(Level[Level],MATCH(PIs[[#This Row],[L]],Level[GUID],0),1)</f>
        <v>Major Must</v>
      </c>
      <c r="N135" t="s">
        <v>1350</v>
      </c>
      <c r="O135" t="str">
        <f>INDEX(allsections[[S]:[Order]],MATCH(PIs[[#This Row],[SGUID]],allsections[SGUID],0),1)</f>
        <v>QMS  01 Legality and administration</v>
      </c>
      <c r="P135" t="str">
        <f>INDEX(allsections[[S]:[Order]],MATCH(PIs[[#This Row],[SGUID]],allsections[SGUID],0),2)</f>
        <v>-</v>
      </c>
      <c r="Q135">
        <f>INDEX(allsections[[S]:[Order]],MATCH(PIs[[#This Row],[SGUID]],allsections[SGUID],0),3)</f>
        <v>1</v>
      </c>
      <c r="R135" t="s">
        <v>1395</v>
      </c>
      <c r="S135" t="str">
        <f>INDEX(allsections[[S]:[Order]],MATCH(PIs[[#This Row],[SSGUID]],allsections[SGUID],0),1)</f>
        <v xml:space="preserve">QMS 01.01   Legality </v>
      </c>
      <c r="T135" t="str">
        <f>INDEX(allsections[[S]:[Order]],MATCH(PIs[[#This Row],[SSGUID]],allsections[SGUID],0),2)</f>
        <v>-</v>
      </c>
      <c r="U135" t="e">
        <f>INDEX(#REF!,MATCH(PIs[[#This Row],[GUID]],#REF!,0),2)</f>
        <v>#REF!</v>
      </c>
      <c r="V135" t="b">
        <v>0</v>
      </c>
    </row>
    <row r="136" spans="1:23" ht="409.6">
      <c r="A136" t="s">
        <v>1411</v>
      </c>
      <c r="C136" t="s">
        <v>671</v>
      </c>
      <c r="D136" t="s">
        <v>1412</v>
      </c>
      <c r="E136" t="s">
        <v>1413</v>
      </c>
      <c r="F136" t="s">
        <v>1414</v>
      </c>
      <c r="G136" s="27" t="s">
        <v>1415</v>
      </c>
      <c r="H136" t="s">
        <v>972</v>
      </c>
      <c r="I136" t="str">
        <f>INDEX(Level[Level],MATCH(PIs[[#This Row],[L]],Level[GUID],0),1)</f>
        <v>Major Must</v>
      </c>
      <c r="N136" t="s">
        <v>1416</v>
      </c>
      <c r="O136" t="str">
        <f>INDEX(allsections[[S]:[Order]],MATCH(PIs[[#This Row],[SGUID]],allsections[SGUID],0),1)</f>
        <v>FV 32 PLANT PROTECTION PRODUCTS</v>
      </c>
      <c r="P136" t="str">
        <f>INDEX(allsections[[S]:[Order]],MATCH(PIs[[#This Row],[SGUID]],allsections[SGUID],0),2)</f>
        <v>-</v>
      </c>
      <c r="Q136">
        <f>INDEX(allsections[[S]:[Order]],MATCH(PIs[[#This Row],[SGUID]],allsections[SGUID],0),3)</f>
        <v>32</v>
      </c>
      <c r="R136" t="s">
        <v>1417</v>
      </c>
      <c r="S136" t="str">
        <f>INDEX(allsections[[S]:[Order]],MATCH(PIs[[#This Row],[SSGUID]],allsections[SGUID],0),1)</f>
        <v>FV 32.01 Plant protection product management</v>
      </c>
      <c r="T136" t="str">
        <f>INDEX(allsections[[S]:[Order]],MATCH(PIs[[#This Row],[SSGUID]],allsections[SGUID],0),2)</f>
        <v>-</v>
      </c>
      <c r="U136" t="e">
        <f>INDEX(#REF!,MATCH(PIs[[#This Row],[GUID]],#REF!,0),2)</f>
        <v>#REF!</v>
      </c>
      <c r="V136" t="b">
        <v>0</v>
      </c>
      <c r="W136" t="b">
        <v>1</v>
      </c>
    </row>
    <row r="137" spans="1:23" ht="409.6">
      <c r="A137" t="s">
        <v>1418</v>
      </c>
      <c r="C137" t="s">
        <v>668</v>
      </c>
      <c r="D137" t="s">
        <v>1419</v>
      </c>
      <c r="E137" t="s">
        <v>1420</v>
      </c>
      <c r="F137" t="s">
        <v>1421</v>
      </c>
      <c r="G137" s="27" t="s">
        <v>1422</v>
      </c>
      <c r="H137" t="s">
        <v>972</v>
      </c>
      <c r="I137" t="str">
        <f>INDEX(Level[Level],MATCH(PIs[[#This Row],[L]],Level[GUID],0),1)</f>
        <v>Major Must</v>
      </c>
      <c r="N137" t="s">
        <v>1416</v>
      </c>
      <c r="O137" t="str">
        <f>INDEX(allsections[[S]:[Order]],MATCH(PIs[[#This Row],[SGUID]],allsections[SGUID],0),1)</f>
        <v>FV 32 PLANT PROTECTION PRODUCTS</v>
      </c>
      <c r="P137" t="str">
        <f>INDEX(allsections[[S]:[Order]],MATCH(PIs[[#This Row],[SGUID]],allsections[SGUID],0),2)</f>
        <v>-</v>
      </c>
      <c r="Q137">
        <f>INDEX(allsections[[S]:[Order]],MATCH(PIs[[#This Row],[SGUID]],allsections[SGUID],0),3)</f>
        <v>32</v>
      </c>
      <c r="R137" t="s">
        <v>1417</v>
      </c>
      <c r="S137" t="str">
        <f>INDEX(allsections[[S]:[Order]],MATCH(PIs[[#This Row],[SSGUID]],allsections[SGUID],0),1)</f>
        <v>FV 32.01 Plant protection product management</v>
      </c>
      <c r="T137" t="str">
        <f>INDEX(allsections[[S]:[Order]],MATCH(PIs[[#This Row],[SSGUID]],allsections[SGUID],0),2)</f>
        <v>-</v>
      </c>
      <c r="U137" t="e">
        <f>INDEX(#REF!,MATCH(PIs[[#This Row],[GUID]],#REF!,0),2)</f>
        <v>#REF!</v>
      </c>
      <c r="V137" t="b">
        <v>0</v>
      </c>
      <c r="W137" t="b">
        <v>1</v>
      </c>
    </row>
    <row r="138" spans="1:23" ht="360">
      <c r="A138" t="s">
        <v>1423</v>
      </c>
      <c r="C138" t="s">
        <v>712</v>
      </c>
      <c r="D138" t="s">
        <v>1424</v>
      </c>
      <c r="E138" t="s">
        <v>1425</v>
      </c>
      <c r="F138" t="s">
        <v>1426</v>
      </c>
      <c r="G138" s="27" t="s">
        <v>1427</v>
      </c>
      <c r="H138" t="s">
        <v>1428</v>
      </c>
      <c r="I138" t="str">
        <f>INDEX(Level[Level],MATCH(PIs[[#This Row],[L]],Level[GUID],0),1)</f>
        <v>Minor Must</v>
      </c>
      <c r="N138" t="s">
        <v>1416</v>
      </c>
      <c r="O138" t="str">
        <f>INDEX(allsections[[S]:[Order]],MATCH(PIs[[#This Row],[SGUID]],allsections[SGUID],0),1)</f>
        <v>FV 32 PLANT PROTECTION PRODUCTS</v>
      </c>
      <c r="P138" t="str">
        <f>INDEX(allsections[[S]:[Order]],MATCH(PIs[[#This Row],[SGUID]],allsections[SGUID],0),2)</f>
        <v>-</v>
      </c>
      <c r="Q138">
        <f>INDEX(allsections[[S]:[Order]],MATCH(PIs[[#This Row],[SGUID]],allsections[SGUID],0),3)</f>
        <v>32</v>
      </c>
      <c r="R138" t="s">
        <v>1429</v>
      </c>
      <c r="S138" t="str">
        <f>INDEX(allsections[[S]:[Order]],MATCH(PIs[[#This Row],[SSGUID]],allsections[SGUID],0),1)</f>
        <v>FV 32.09 Plant protection product and postharvest treatment product storage</v>
      </c>
      <c r="T138" t="str">
        <f>INDEX(allsections[[S]:[Order]],MATCH(PIs[[#This Row],[SSGUID]],allsections[SGUID],0),2)</f>
        <v>-</v>
      </c>
      <c r="U138" t="e">
        <f>INDEX(#REF!,MATCH(PIs[[#This Row],[GUID]],#REF!,0),2)</f>
        <v>#REF!</v>
      </c>
      <c r="V138" t="b">
        <v>0</v>
      </c>
      <c r="W138" t="b">
        <v>1</v>
      </c>
    </row>
    <row r="139" spans="1:23" ht="409.6">
      <c r="A139" t="s">
        <v>1430</v>
      </c>
      <c r="C139" t="s">
        <v>706</v>
      </c>
      <c r="D139" t="s">
        <v>1431</v>
      </c>
      <c r="E139" t="s">
        <v>1432</v>
      </c>
      <c r="F139" t="s">
        <v>1433</v>
      </c>
      <c r="G139" s="27" t="s">
        <v>1434</v>
      </c>
      <c r="H139" t="s">
        <v>972</v>
      </c>
      <c r="I139" t="str">
        <f>INDEX(Level[Level],MATCH(PIs[[#This Row],[L]],Level[GUID],0),1)</f>
        <v>Major Must</v>
      </c>
      <c r="N139" t="s">
        <v>1416</v>
      </c>
      <c r="O139" t="str">
        <f>INDEX(allsections[[S]:[Order]],MATCH(PIs[[#This Row],[SGUID]],allsections[SGUID],0),1)</f>
        <v>FV 32 PLANT PROTECTION PRODUCTS</v>
      </c>
      <c r="P139" t="str">
        <f>INDEX(allsections[[S]:[Order]],MATCH(PIs[[#This Row],[SGUID]],allsections[SGUID],0),2)</f>
        <v>-</v>
      </c>
      <c r="Q139">
        <f>INDEX(allsections[[S]:[Order]],MATCH(PIs[[#This Row],[SGUID]],allsections[SGUID],0),3)</f>
        <v>32</v>
      </c>
      <c r="R139" t="s">
        <v>1429</v>
      </c>
      <c r="S139" t="str">
        <f>INDEX(allsections[[S]:[Order]],MATCH(PIs[[#This Row],[SSGUID]],allsections[SGUID],0),1)</f>
        <v>FV 32.09 Plant protection product and postharvest treatment product storage</v>
      </c>
      <c r="T139" t="str">
        <f>INDEX(allsections[[S]:[Order]],MATCH(PIs[[#This Row],[SSGUID]],allsections[SGUID],0),2)</f>
        <v>-</v>
      </c>
      <c r="U139" t="e">
        <f>INDEX(#REF!,MATCH(PIs[[#This Row],[GUID]],#REF!,0),2)</f>
        <v>#REF!</v>
      </c>
      <c r="V139" t="b">
        <v>0</v>
      </c>
      <c r="W139" t="b">
        <v>1</v>
      </c>
    </row>
    <row r="140" spans="1:23" ht="409.6">
      <c r="A140" t="s">
        <v>1435</v>
      </c>
      <c r="C140" t="s">
        <v>675</v>
      </c>
      <c r="D140" t="s">
        <v>1436</v>
      </c>
      <c r="E140" t="s">
        <v>1437</v>
      </c>
      <c r="F140" t="s">
        <v>1438</v>
      </c>
      <c r="G140" s="27" t="s">
        <v>1439</v>
      </c>
      <c r="H140" t="s">
        <v>972</v>
      </c>
      <c r="I140" t="str">
        <f>INDEX(Level[Level],MATCH(PIs[[#This Row],[L]],Level[GUID],0),1)</f>
        <v>Major Must</v>
      </c>
      <c r="N140" t="s">
        <v>1416</v>
      </c>
      <c r="O140" t="str">
        <f>INDEX(allsections[[S]:[Order]],MATCH(PIs[[#This Row],[SGUID]],allsections[SGUID],0),1)</f>
        <v>FV 32 PLANT PROTECTION PRODUCTS</v>
      </c>
      <c r="P140" t="str">
        <f>INDEX(allsections[[S]:[Order]],MATCH(PIs[[#This Row],[SGUID]],allsections[SGUID],0),2)</f>
        <v>-</v>
      </c>
      <c r="Q140">
        <f>INDEX(allsections[[S]:[Order]],MATCH(PIs[[#This Row],[SGUID]],allsections[SGUID],0),3)</f>
        <v>32</v>
      </c>
      <c r="R140" t="s">
        <v>1440</v>
      </c>
      <c r="S140" t="str">
        <f>INDEX(allsections[[S]:[Order]],MATCH(PIs[[#This Row],[SSGUID]],allsections[SGUID],0),1)</f>
        <v>FV 32.02 Application records</v>
      </c>
      <c r="T140" t="str">
        <f>INDEX(allsections[[S]:[Order]],MATCH(PIs[[#This Row],[SSGUID]],allsections[SGUID],0),2)</f>
        <v>-</v>
      </c>
      <c r="U140" t="e">
        <f>INDEX(#REF!,MATCH(PIs[[#This Row],[GUID]],#REF!,0),2)</f>
        <v>#REF!</v>
      </c>
      <c r="V140" t="b">
        <v>0</v>
      </c>
      <c r="W140" t="b">
        <v>1</v>
      </c>
    </row>
    <row r="141" spans="1:23">
      <c r="A141" t="s">
        <v>1441</v>
      </c>
      <c r="C141" t="s">
        <v>558</v>
      </c>
      <c r="D141" t="s">
        <v>1442</v>
      </c>
      <c r="E141" t="s">
        <v>1443</v>
      </c>
      <c r="F141" t="s">
        <v>1444</v>
      </c>
      <c r="G141" t="s">
        <v>1445</v>
      </c>
      <c r="H141" t="s">
        <v>1428</v>
      </c>
      <c r="I141" t="str">
        <f>INDEX(Level[Level],MATCH(PIs[[#This Row],[L]],Level[GUID],0),1)</f>
        <v>Minor Must</v>
      </c>
      <c r="N141" t="s">
        <v>1446</v>
      </c>
      <c r="O141" t="str">
        <f>INDEX(allsections[[S]:[Order]],MATCH(PIs[[#This Row],[SGUID]],allsections[SGUID],0),1)</f>
        <v>FV 20 WORKERS’ HEALTH, SAFETY, AND WELFARE</v>
      </c>
      <c r="P141" t="str">
        <f>INDEX(allsections[[S]:[Order]],MATCH(PIs[[#This Row],[SGUID]],allsections[SGUID],0),2)</f>
        <v>-</v>
      </c>
      <c r="Q141">
        <f>INDEX(allsections[[S]:[Order]],MATCH(PIs[[#This Row],[SGUID]],allsections[SGUID],0),3)</f>
        <v>20</v>
      </c>
      <c r="R141" t="s">
        <v>1447</v>
      </c>
      <c r="S141" t="str">
        <f>INDEX(allsections[[S]:[Order]],MATCH(PIs[[#This Row],[SSGUID]],allsections[SGUID],0),1)</f>
        <v>FV 20.03 Personal protective equipment</v>
      </c>
      <c r="T141" t="str">
        <f>INDEX(allsections[[S]:[Order]],MATCH(PIs[[#This Row],[SSGUID]],allsections[SGUID],0),2)</f>
        <v>-</v>
      </c>
      <c r="U141" t="e">
        <f>INDEX(#REF!,MATCH(PIs[[#This Row],[GUID]],#REF!,0),2)</f>
        <v>#REF!</v>
      </c>
      <c r="V141" t="b">
        <v>0</v>
      </c>
      <c r="W141" t="b">
        <v>1</v>
      </c>
    </row>
    <row r="142" spans="1:23" ht="409.6">
      <c r="A142" t="s">
        <v>1448</v>
      </c>
      <c r="C142" t="s">
        <v>453</v>
      </c>
      <c r="D142" t="s">
        <v>1449</v>
      </c>
      <c r="E142" t="s">
        <v>1450</v>
      </c>
      <c r="F142" t="s">
        <v>1451</v>
      </c>
      <c r="G142" s="27" t="s">
        <v>1452</v>
      </c>
      <c r="H142" t="s">
        <v>972</v>
      </c>
      <c r="I142" t="str">
        <f>INDEX(Level[Level],MATCH(PIs[[#This Row],[L]],Level[GUID],0),1)</f>
        <v>Major Must</v>
      </c>
      <c r="N142" t="s">
        <v>1453</v>
      </c>
      <c r="O142" t="str">
        <f>INDEX(allsections[[S]:[Order]],MATCH(PIs[[#This Row],[SGUID]],allsections[SGUID],0),1)</f>
        <v>FV 03 RESOURCE MANAGEMENT AND TRAINING</v>
      </c>
      <c r="P142" t="str">
        <f>INDEX(allsections[[S]:[Order]],MATCH(PIs[[#This Row],[SGUID]],allsections[SGUID],0),2)</f>
        <v>-</v>
      </c>
      <c r="Q142">
        <f>INDEX(allsections[[S]:[Order]],MATCH(PIs[[#This Row],[SGUID]],allsections[SGUID],0),3)</f>
        <v>3</v>
      </c>
      <c r="R142" t="s">
        <v>974</v>
      </c>
      <c r="S142" t="str">
        <f>INDEX(allsections[[S]:[Order]],MATCH(PIs[[#This Row],[SSGUID]],allsections[SGUID],0),1)</f>
        <v>-</v>
      </c>
      <c r="T142" t="str">
        <f>INDEX(allsections[[S]:[Order]],MATCH(PIs[[#This Row],[SSGUID]],allsections[SGUID],0),2)</f>
        <v>-</v>
      </c>
      <c r="U142" t="e">
        <f>INDEX(#REF!,MATCH(PIs[[#This Row],[GUID]],#REF!,0),2)</f>
        <v>#REF!</v>
      </c>
      <c r="V142" t="b">
        <v>0</v>
      </c>
      <c r="W142" t="b">
        <v>1</v>
      </c>
    </row>
    <row r="143" spans="1:23">
      <c r="A143" t="s">
        <v>1454</v>
      </c>
      <c r="C143" t="s">
        <v>1455</v>
      </c>
      <c r="D143" t="s">
        <v>1456</v>
      </c>
      <c r="E143" t="s">
        <v>1457</v>
      </c>
      <c r="F143" t="s">
        <v>1458</v>
      </c>
      <c r="G143" t="s">
        <v>1459</v>
      </c>
      <c r="H143" t="s">
        <v>1460</v>
      </c>
      <c r="I143" t="str">
        <f>INDEX(Level[Level],MATCH(PIs[[#This Row],[L]],Level[GUID],0),1)</f>
        <v>Recom.</v>
      </c>
      <c r="N143" t="s">
        <v>1461</v>
      </c>
      <c r="O143" t="str">
        <f>INDEX(allsections[[S]:[Order]],MATCH(PIs[[#This Row],[SGUID]],allsections[SGUID],0),1)</f>
        <v>FV 25 WASTE MANAGEMENT</v>
      </c>
      <c r="P143" t="str">
        <f>INDEX(allsections[[S]:[Order]],MATCH(PIs[[#This Row],[SGUID]],allsections[SGUID],0),2)</f>
        <v>-</v>
      </c>
      <c r="Q143">
        <f>INDEX(allsections[[S]:[Order]],MATCH(PIs[[#This Row],[SGUID]],allsections[SGUID],0),3)</f>
        <v>25</v>
      </c>
      <c r="R143" t="s">
        <v>974</v>
      </c>
      <c r="S143" t="str">
        <f>INDEX(allsections[[S]:[Order]],MATCH(PIs[[#This Row],[SSGUID]],allsections[SGUID],0),1)</f>
        <v>-</v>
      </c>
      <c r="T143" t="str">
        <f>INDEX(allsections[[S]:[Order]],MATCH(PIs[[#This Row],[SSGUID]],allsections[SGUID],0),2)</f>
        <v>-</v>
      </c>
      <c r="U143" t="e">
        <f>INDEX(#REF!,MATCH(PIs[[#This Row],[GUID]],#REF!,0),2)</f>
        <v>#REF!</v>
      </c>
      <c r="V143" t="b">
        <v>0</v>
      </c>
      <c r="W143" t="b">
        <v>1</v>
      </c>
    </row>
    <row r="144" spans="1:23" ht="409.6">
      <c r="A144" t="s">
        <v>1462</v>
      </c>
      <c r="C144" t="s">
        <v>474</v>
      </c>
      <c r="D144" t="s">
        <v>1463</v>
      </c>
      <c r="E144" t="s">
        <v>1464</v>
      </c>
      <c r="F144" t="s">
        <v>1465</v>
      </c>
      <c r="G144" s="27" t="s">
        <v>1466</v>
      </c>
      <c r="H144" t="s">
        <v>972</v>
      </c>
      <c r="I144" t="str">
        <f>INDEX(Level[Level],MATCH(PIs[[#This Row],[L]],Level[GUID],0),1)</f>
        <v>Major Must</v>
      </c>
      <c r="N144" t="s">
        <v>1467</v>
      </c>
      <c r="O144" t="str">
        <f>INDEX(allsections[[S]:[Order]],MATCH(PIs[[#This Row],[SGUID]],allsections[SGUID],0),1)</f>
        <v>FV 11 NON-CONFORMING PRODUCTS</v>
      </c>
      <c r="P144" t="str">
        <f>INDEX(allsections[[S]:[Order]],MATCH(PIs[[#This Row],[SGUID]],allsections[SGUID],0),2)</f>
        <v>-</v>
      </c>
      <c r="Q144">
        <f>INDEX(allsections[[S]:[Order]],MATCH(PIs[[#This Row],[SGUID]],allsections[SGUID],0),3)</f>
        <v>11</v>
      </c>
      <c r="R144" t="s">
        <v>974</v>
      </c>
      <c r="S144" t="str">
        <f>INDEX(allsections[[S]:[Order]],MATCH(PIs[[#This Row],[SSGUID]],allsections[SGUID],0),1)</f>
        <v>-</v>
      </c>
      <c r="T144" t="str">
        <f>INDEX(allsections[[S]:[Order]],MATCH(PIs[[#This Row],[SSGUID]],allsections[SGUID],0),2)</f>
        <v>-</v>
      </c>
      <c r="U144" t="e">
        <f>INDEX(#REF!,MATCH(PIs[[#This Row],[GUID]],#REF!,0),2)</f>
        <v>#REF!</v>
      </c>
      <c r="V144" t="b">
        <v>0</v>
      </c>
      <c r="W144" t="b">
        <v>1</v>
      </c>
    </row>
    <row r="145" spans="1:23" ht="409.6">
      <c r="A145" t="s">
        <v>1468</v>
      </c>
      <c r="C145" t="s">
        <v>466</v>
      </c>
      <c r="D145" t="s">
        <v>1469</v>
      </c>
      <c r="E145" t="s">
        <v>1470</v>
      </c>
      <c r="F145" t="s">
        <v>1471</v>
      </c>
      <c r="G145" s="27" t="s">
        <v>1472</v>
      </c>
      <c r="H145" t="s">
        <v>1428</v>
      </c>
      <c r="I145" t="str">
        <f>INDEX(Level[Level],MATCH(PIs[[#This Row],[L]],Level[GUID],0),1)</f>
        <v>Minor Must</v>
      </c>
      <c r="N145" t="s">
        <v>1473</v>
      </c>
      <c r="O145" t="str">
        <f>INDEX(allsections[[S]:[Order]],MATCH(PIs[[#This Row],[SGUID]],allsections[SGUID],0),1)</f>
        <v>FV 05 SPECIFICATIONS, SUPPLIERS, AND STOCK MANAGEMENT</v>
      </c>
      <c r="P145" t="str">
        <f>INDEX(allsections[[S]:[Order]],MATCH(PIs[[#This Row],[SGUID]],allsections[SGUID],0),2)</f>
        <v>-</v>
      </c>
      <c r="Q145">
        <f>INDEX(allsections[[S]:[Order]],MATCH(PIs[[#This Row],[SGUID]],allsections[SGUID],0),3)</f>
        <v>5</v>
      </c>
      <c r="R145" t="s">
        <v>974</v>
      </c>
      <c r="S145" t="str">
        <f>INDEX(allsections[[S]:[Order]],MATCH(PIs[[#This Row],[SSGUID]],allsections[SGUID],0),1)</f>
        <v>-</v>
      </c>
      <c r="T145" t="str">
        <f>INDEX(allsections[[S]:[Order]],MATCH(PIs[[#This Row],[SSGUID]],allsections[SGUID],0),2)</f>
        <v>-</v>
      </c>
      <c r="U145" t="e">
        <f>INDEX(#REF!,MATCH(PIs[[#This Row],[GUID]],#REF!,0),2)</f>
        <v>#REF!</v>
      </c>
      <c r="V145" t="b">
        <v>0</v>
      </c>
      <c r="W145" t="b">
        <v>1</v>
      </c>
    </row>
    <row r="146" spans="1:23" ht="409.6">
      <c r="A146" t="s">
        <v>1474</v>
      </c>
      <c r="C146" t="s">
        <v>463</v>
      </c>
      <c r="D146" t="s">
        <v>1475</v>
      </c>
      <c r="E146" t="s">
        <v>1476</v>
      </c>
      <c r="F146" t="s">
        <v>1477</v>
      </c>
      <c r="G146" s="27" t="s">
        <v>1478</v>
      </c>
      <c r="H146" t="s">
        <v>1428</v>
      </c>
      <c r="I146" t="str">
        <f>INDEX(Level[Level],MATCH(PIs[[#This Row],[L]],Level[GUID],0),1)</f>
        <v>Minor Must</v>
      </c>
      <c r="N146" t="s">
        <v>1473</v>
      </c>
      <c r="O146" t="str">
        <f>INDEX(allsections[[S]:[Order]],MATCH(PIs[[#This Row],[SGUID]],allsections[SGUID],0),1)</f>
        <v>FV 05 SPECIFICATIONS, SUPPLIERS, AND STOCK MANAGEMENT</v>
      </c>
      <c r="P146" t="str">
        <f>INDEX(allsections[[S]:[Order]],MATCH(PIs[[#This Row],[SGUID]],allsections[SGUID],0),2)</f>
        <v>-</v>
      </c>
      <c r="Q146">
        <f>INDEX(allsections[[S]:[Order]],MATCH(PIs[[#This Row],[SGUID]],allsections[SGUID],0),3)</f>
        <v>5</v>
      </c>
      <c r="R146" t="s">
        <v>974</v>
      </c>
      <c r="S146" t="str">
        <f>INDEX(allsections[[S]:[Order]],MATCH(PIs[[#This Row],[SSGUID]],allsections[SGUID],0),1)</f>
        <v>-</v>
      </c>
      <c r="T146" t="str">
        <f>INDEX(allsections[[S]:[Order]],MATCH(PIs[[#This Row],[SSGUID]],allsections[SGUID],0),2)</f>
        <v>-</v>
      </c>
      <c r="U146" t="e">
        <f>INDEX(#REF!,MATCH(PIs[[#This Row],[GUID]],#REF!,0),2)</f>
        <v>#REF!</v>
      </c>
      <c r="V146" t="b">
        <v>0</v>
      </c>
      <c r="W146" t="b">
        <v>1</v>
      </c>
    </row>
    <row r="147" spans="1:23" ht="409.6">
      <c r="A147" t="s">
        <v>1479</v>
      </c>
      <c r="C147" t="s">
        <v>478</v>
      </c>
      <c r="D147" t="s">
        <v>1480</v>
      </c>
      <c r="E147" t="s">
        <v>1481</v>
      </c>
      <c r="F147" t="s">
        <v>1482</v>
      </c>
      <c r="G147" s="27" t="s">
        <v>1483</v>
      </c>
      <c r="H147" t="s">
        <v>1428</v>
      </c>
      <c r="I147" t="str">
        <f>INDEX(Level[Level],MATCH(PIs[[#This Row],[L]],Level[GUID],0),1)</f>
        <v>Minor Must</v>
      </c>
      <c r="N147" t="s">
        <v>1484</v>
      </c>
      <c r="O147" t="str">
        <f>INDEX(allsections[[S]:[Order]],MATCH(PIs[[#This Row],[SGUID]],allsections[SGUID],0),1)</f>
        <v>FV 12 LABORATORY TESTING</v>
      </c>
      <c r="P147" t="str">
        <f>INDEX(allsections[[S]:[Order]],MATCH(PIs[[#This Row],[SGUID]],allsections[SGUID],0),2)</f>
        <v>-</v>
      </c>
      <c r="Q147">
        <f>INDEX(allsections[[S]:[Order]],MATCH(PIs[[#This Row],[SGUID]],allsections[SGUID],0),3)</f>
        <v>12</v>
      </c>
      <c r="R147" t="s">
        <v>974</v>
      </c>
      <c r="S147" t="str">
        <f>INDEX(allsections[[S]:[Order]],MATCH(PIs[[#This Row],[SSGUID]],allsections[SGUID],0),1)</f>
        <v>-</v>
      </c>
      <c r="T147" t="str">
        <f>INDEX(allsections[[S]:[Order]],MATCH(PIs[[#This Row],[SSGUID]],allsections[SGUID],0),2)</f>
        <v>-</v>
      </c>
      <c r="U147" t="e">
        <f>INDEX(#REF!,MATCH(PIs[[#This Row],[GUID]],#REF!,0),2)</f>
        <v>#REF!</v>
      </c>
      <c r="V147" t="b">
        <v>0</v>
      </c>
      <c r="W147" t="b">
        <v>1</v>
      </c>
    </row>
    <row r="148" spans="1:23">
      <c r="A148" t="s">
        <v>1485</v>
      </c>
      <c r="C148" t="s">
        <v>587</v>
      </c>
      <c r="D148" t="s">
        <v>1486</v>
      </c>
      <c r="E148" t="s">
        <v>1487</v>
      </c>
      <c r="F148" t="s">
        <v>1488</v>
      </c>
      <c r="G148" t="s">
        <v>1489</v>
      </c>
      <c r="H148" t="s">
        <v>972</v>
      </c>
      <c r="I148" t="str">
        <f>INDEX(Level[Level],MATCH(PIs[[#This Row],[L]],Level[GUID],0),1)</f>
        <v>Major Must</v>
      </c>
      <c r="N148" t="s">
        <v>1490</v>
      </c>
      <c r="O148" t="str">
        <f>INDEX(allsections[[S]:[Order]],MATCH(PIs[[#This Row],[SGUID]],allsections[SGUID],0),1)</f>
        <v>FV 21 SITE MANAGEMENT</v>
      </c>
      <c r="P148" t="str">
        <f>INDEX(allsections[[S]:[Order]],MATCH(PIs[[#This Row],[SGUID]],allsections[SGUID],0),2)</f>
        <v>-</v>
      </c>
      <c r="Q148">
        <f>INDEX(allsections[[S]:[Order]],MATCH(PIs[[#This Row],[SGUID]],allsections[SGUID],0),3)</f>
        <v>21</v>
      </c>
      <c r="R148" t="s">
        <v>974</v>
      </c>
      <c r="S148" t="str">
        <f>INDEX(allsections[[S]:[Order]],MATCH(PIs[[#This Row],[SSGUID]],allsections[SGUID],0),1)</f>
        <v>-</v>
      </c>
      <c r="T148" t="str">
        <f>INDEX(allsections[[S]:[Order]],MATCH(PIs[[#This Row],[SSGUID]],allsections[SGUID],0),2)</f>
        <v>-</v>
      </c>
      <c r="U148" t="e">
        <f>INDEX(#REF!,MATCH(PIs[[#This Row],[GUID]],#REF!,0),2)</f>
        <v>#REF!</v>
      </c>
      <c r="V148" t="b">
        <v>0</v>
      </c>
      <c r="W148" t="b">
        <v>1</v>
      </c>
    </row>
    <row r="149" spans="1:23" ht="409.6">
      <c r="A149" t="s">
        <v>1491</v>
      </c>
      <c r="C149" t="s">
        <v>500</v>
      </c>
      <c r="D149" t="s">
        <v>1492</v>
      </c>
      <c r="E149" t="s">
        <v>1493</v>
      </c>
      <c r="F149" t="s">
        <v>1494</v>
      </c>
      <c r="G149" s="27" t="s">
        <v>1495</v>
      </c>
      <c r="H149" t="s">
        <v>972</v>
      </c>
      <c r="I149" t="str">
        <f>INDEX(Level[Level],MATCH(PIs[[#This Row],[L]],Level[GUID],0),1)</f>
        <v>Major Must</v>
      </c>
      <c r="N149" t="s">
        <v>1496</v>
      </c>
      <c r="O149" t="str">
        <f>INDEX(allsections[[S]:[Order]],MATCH(PIs[[#This Row],[SGUID]],allsections[SGUID],0),1)</f>
        <v>FV 19 HYGIENE</v>
      </c>
      <c r="P149" t="str">
        <f>INDEX(allsections[[S]:[Order]],MATCH(PIs[[#This Row],[SGUID]],allsections[SGUID],0),2)</f>
        <v>-</v>
      </c>
      <c r="Q149">
        <f>INDEX(allsections[[S]:[Order]],MATCH(PIs[[#This Row],[SGUID]],allsections[SGUID],0),3)</f>
        <v>19</v>
      </c>
      <c r="R149" t="s">
        <v>974</v>
      </c>
      <c r="S149" t="str">
        <f>INDEX(allsections[[S]:[Order]],MATCH(PIs[[#This Row],[SSGUID]],allsections[SGUID],0),1)</f>
        <v>-</v>
      </c>
      <c r="T149" t="str">
        <f>INDEX(allsections[[S]:[Order]],MATCH(PIs[[#This Row],[SSGUID]],allsections[SGUID],0),2)</f>
        <v>-</v>
      </c>
      <c r="U149" t="e">
        <f>INDEX(#REF!,MATCH(PIs[[#This Row],[GUID]],#REF!,0),2)</f>
        <v>#REF!</v>
      </c>
      <c r="V149" t="b">
        <v>0</v>
      </c>
      <c r="W149" t="b">
        <v>1</v>
      </c>
    </row>
    <row r="150" spans="1:23">
      <c r="A150" t="s">
        <v>1497</v>
      </c>
      <c r="C150" t="s">
        <v>509</v>
      </c>
      <c r="D150" t="s">
        <v>1498</v>
      </c>
      <c r="E150" t="s">
        <v>1499</v>
      </c>
      <c r="F150" t="s">
        <v>1500</v>
      </c>
      <c r="G150" t="s">
        <v>1501</v>
      </c>
      <c r="H150" t="s">
        <v>972</v>
      </c>
      <c r="I150" t="str">
        <f>INDEX(Level[Level],MATCH(PIs[[#This Row],[L]],Level[GUID],0),1)</f>
        <v>Major Must</v>
      </c>
      <c r="N150" t="s">
        <v>1496</v>
      </c>
      <c r="O150" t="str">
        <f>INDEX(allsections[[S]:[Order]],MATCH(PIs[[#This Row],[SGUID]],allsections[SGUID],0),1)</f>
        <v>FV 19 HYGIENE</v>
      </c>
      <c r="P150" t="str">
        <f>INDEX(allsections[[S]:[Order]],MATCH(PIs[[#This Row],[SGUID]],allsections[SGUID],0),2)</f>
        <v>-</v>
      </c>
      <c r="Q150">
        <f>INDEX(allsections[[S]:[Order]],MATCH(PIs[[#This Row],[SGUID]],allsections[SGUID],0),3)</f>
        <v>19</v>
      </c>
      <c r="R150" t="s">
        <v>974</v>
      </c>
      <c r="S150" t="str">
        <f>INDEX(allsections[[S]:[Order]],MATCH(PIs[[#This Row],[SSGUID]],allsections[SGUID],0),1)</f>
        <v>-</v>
      </c>
      <c r="T150" t="str">
        <f>INDEX(allsections[[S]:[Order]],MATCH(PIs[[#This Row],[SSGUID]],allsections[SGUID],0),2)</f>
        <v>-</v>
      </c>
      <c r="U150" t="e">
        <f>INDEX(#REF!,MATCH(PIs[[#This Row],[GUID]],#REF!,0),2)</f>
        <v>#REF!</v>
      </c>
      <c r="V150" t="b">
        <v>0</v>
      </c>
      <c r="W150" t="b">
        <v>1</v>
      </c>
    </row>
    <row r="151" spans="1:23" ht="409.6">
      <c r="A151" t="s">
        <v>1502</v>
      </c>
      <c r="C151" t="s">
        <v>503</v>
      </c>
      <c r="D151" t="s">
        <v>1503</v>
      </c>
      <c r="E151" t="s">
        <v>1504</v>
      </c>
      <c r="F151" t="s">
        <v>1505</v>
      </c>
      <c r="G151" s="27" t="s">
        <v>1506</v>
      </c>
      <c r="H151" t="s">
        <v>972</v>
      </c>
      <c r="I151" t="str">
        <f>INDEX(Level[Level],MATCH(PIs[[#This Row],[L]],Level[GUID],0),1)</f>
        <v>Major Must</v>
      </c>
      <c r="N151" t="s">
        <v>1496</v>
      </c>
      <c r="O151" t="str">
        <f>INDEX(allsections[[S]:[Order]],MATCH(PIs[[#This Row],[SGUID]],allsections[SGUID],0),1)</f>
        <v>FV 19 HYGIENE</v>
      </c>
      <c r="P151" t="str">
        <f>INDEX(allsections[[S]:[Order]],MATCH(PIs[[#This Row],[SGUID]],allsections[SGUID],0),2)</f>
        <v>-</v>
      </c>
      <c r="Q151">
        <f>INDEX(allsections[[S]:[Order]],MATCH(PIs[[#This Row],[SGUID]],allsections[SGUID],0),3)</f>
        <v>19</v>
      </c>
      <c r="R151" t="s">
        <v>974</v>
      </c>
      <c r="S151" t="str">
        <f>INDEX(allsections[[S]:[Order]],MATCH(PIs[[#This Row],[SSGUID]],allsections[SGUID],0),1)</f>
        <v>-</v>
      </c>
      <c r="T151" t="str">
        <f>INDEX(allsections[[S]:[Order]],MATCH(PIs[[#This Row],[SSGUID]],allsections[SGUID],0),2)</f>
        <v>-</v>
      </c>
      <c r="U151" t="e">
        <f>INDEX(#REF!,MATCH(PIs[[#This Row],[GUID]],#REF!,0),2)</f>
        <v>#REF!</v>
      </c>
      <c r="V151" t="b">
        <v>0</v>
      </c>
      <c r="W151" t="b">
        <v>1</v>
      </c>
    </row>
    <row r="152" spans="1:23" ht="409.6">
      <c r="A152" t="s">
        <v>1507</v>
      </c>
      <c r="C152" t="s">
        <v>506</v>
      </c>
      <c r="D152" t="s">
        <v>1508</v>
      </c>
      <c r="E152" t="s">
        <v>1509</v>
      </c>
      <c r="F152" t="s">
        <v>1510</v>
      </c>
      <c r="G152" s="27" t="s">
        <v>1511</v>
      </c>
      <c r="H152" t="s">
        <v>972</v>
      </c>
      <c r="I152" t="str">
        <f>INDEX(Level[Level],MATCH(PIs[[#This Row],[L]],Level[GUID],0),1)</f>
        <v>Major Must</v>
      </c>
      <c r="N152" t="s">
        <v>1496</v>
      </c>
      <c r="O152" t="str">
        <f>INDEX(allsections[[S]:[Order]],MATCH(PIs[[#This Row],[SGUID]],allsections[SGUID],0),1)</f>
        <v>FV 19 HYGIENE</v>
      </c>
      <c r="P152" t="str">
        <f>INDEX(allsections[[S]:[Order]],MATCH(PIs[[#This Row],[SGUID]],allsections[SGUID],0),2)</f>
        <v>-</v>
      </c>
      <c r="Q152">
        <f>INDEX(allsections[[S]:[Order]],MATCH(PIs[[#This Row],[SGUID]],allsections[SGUID],0),3)</f>
        <v>19</v>
      </c>
      <c r="R152" t="s">
        <v>974</v>
      </c>
      <c r="S152" t="str">
        <f>INDEX(allsections[[S]:[Order]],MATCH(PIs[[#This Row],[SSGUID]],allsections[SGUID],0),1)</f>
        <v>-</v>
      </c>
      <c r="T152" t="str">
        <f>INDEX(allsections[[S]:[Order]],MATCH(PIs[[#This Row],[SSGUID]],allsections[SGUID],0),2)</f>
        <v>-</v>
      </c>
      <c r="U152" t="e">
        <f>INDEX(#REF!,MATCH(PIs[[#This Row],[GUID]],#REF!,0),2)</f>
        <v>#REF!</v>
      </c>
      <c r="V152" t="b">
        <v>0</v>
      </c>
      <c r="W152" t="b">
        <v>1</v>
      </c>
    </row>
    <row r="153" spans="1:23" ht="409.6">
      <c r="A153" t="s">
        <v>1512</v>
      </c>
      <c r="C153" t="s">
        <v>512</v>
      </c>
      <c r="D153" t="s">
        <v>1513</v>
      </c>
      <c r="E153" t="s">
        <v>1514</v>
      </c>
      <c r="F153" t="s">
        <v>1515</v>
      </c>
      <c r="G153" s="27" t="s">
        <v>1516</v>
      </c>
      <c r="H153" t="s">
        <v>972</v>
      </c>
      <c r="I153" t="str">
        <f>INDEX(Level[Level],MATCH(PIs[[#This Row],[L]],Level[GUID],0),1)</f>
        <v>Major Must</v>
      </c>
      <c r="N153" t="s">
        <v>1496</v>
      </c>
      <c r="O153" t="str">
        <f>INDEX(allsections[[S]:[Order]],MATCH(PIs[[#This Row],[SGUID]],allsections[SGUID],0),1)</f>
        <v>FV 19 HYGIENE</v>
      </c>
      <c r="P153" t="str">
        <f>INDEX(allsections[[S]:[Order]],MATCH(PIs[[#This Row],[SGUID]],allsections[SGUID],0),2)</f>
        <v>-</v>
      </c>
      <c r="Q153">
        <f>INDEX(allsections[[S]:[Order]],MATCH(PIs[[#This Row],[SGUID]],allsections[SGUID],0),3)</f>
        <v>19</v>
      </c>
      <c r="R153" t="s">
        <v>974</v>
      </c>
      <c r="S153" t="str">
        <f>INDEX(allsections[[S]:[Order]],MATCH(PIs[[#This Row],[SSGUID]],allsections[SGUID],0),1)</f>
        <v>-</v>
      </c>
      <c r="T153" t="str">
        <f>INDEX(allsections[[S]:[Order]],MATCH(PIs[[#This Row],[SSGUID]],allsections[SGUID],0),2)</f>
        <v>-</v>
      </c>
      <c r="U153" t="e">
        <f>INDEX(#REF!,MATCH(PIs[[#This Row],[GUID]],#REF!,0),2)</f>
        <v>#REF!</v>
      </c>
      <c r="V153" t="b">
        <v>0</v>
      </c>
      <c r="W153" t="b">
        <v>1</v>
      </c>
    </row>
    <row r="154" spans="1:23" ht="409.6">
      <c r="A154" t="s">
        <v>1517</v>
      </c>
      <c r="C154" t="s">
        <v>515</v>
      </c>
      <c r="D154" t="s">
        <v>1518</v>
      </c>
      <c r="E154" t="s">
        <v>1519</v>
      </c>
      <c r="F154" t="s">
        <v>1520</v>
      </c>
      <c r="G154" s="27" t="s">
        <v>1521</v>
      </c>
      <c r="H154" t="s">
        <v>972</v>
      </c>
      <c r="I154" t="str">
        <f>INDEX(Level[Level],MATCH(PIs[[#This Row],[L]],Level[GUID],0),1)</f>
        <v>Major Must</v>
      </c>
      <c r="N154" t="s">
        <v>1496</v>
      </c>
      <c r="O154" t="str">
        <f>INDEX(allsections[[S]:[Order]],MATCH(PIs[[#This Row],[SGUID]],allsections[SGUID],0),1)</f>
        <v>FV 19 HYGIENE</v>
      </c>
      <c r="P154" t="str">
        <f>INDEX(allsections[[S]:[Order]],MATCH(PIs[[#This Row],[SGUID]],allsections[SGUID],0),2)</f>
        <v>-</v>
      </c>
      <c r="Q154">
        <f>INDEX(allsections[[S]:[Order]],MATCH(PIs[[#This Row],[SGUID]],allsections[SGUID],0),3)</f>
        <v>19</v>
      </c>
      <c r="R154" t="s">
        <v>974</v>
      </c>
      <c r="S154" t="str">
        <f>INDEX(allsections[[S]:[Order]],MATCH(PIs[[#This Row],[SSGUID]],allsections[SGUID],0),1)</f>
        <v>-</v>
      </c>
      <c r="T154" t="str">
        <f>INDEX(allsections[[S]:[Order]],MATCH(PIs[[#This Row],[SSGUID]],allsections[SGUID],0),2)</f>
        <v>-</v>
      </c>
      <c r="U154" t="e">
        <f>INDEX(#REF!,MATCH(PIs[[#This Row],[GUID]],#REF!,0),2)</f>
        <v>#REF!</v>
      </c>
      <c r="V154" t="b">
        <v>0</v>
      </c>
      <c r="W154" t="b">
        <v>1</v>
      </c>
    </row>
    <row r="155" spans="1:23" ht="409.6">
      <c r="A155" t="s">
        <v>1522</v>
      </c>
      <c r="C155" t="s">
        <v>630</v>
      </c>
      <c r="D155" t="s">
        <v>1523</v>
      </c>
      <c r="E155" t="s">
        <v>1524</v>
      </c>
      <c r="F155" t="s">
        <v>1525</v>
      </c>
      <c r="G155" s="27" t="s">
        <v>1526</v>
      </c>
      <c r="H155" t="s">
        <v>972</v>
      </c>
      <c r="I155" t="str">
        <f>INDEX(Level[Level],MATCH(PIs[[#This Row],[L]],Level[GUID],0),1)</f>
        <v>Major Must</v>
      </c>
      <c r="N155" t="s">
        <v>1527</v>
      </c>
      <c r="O155" t="str">
        <f>INDEX(allsections[[S]:[Order]],MATCH(PIs[[#This Row],[SGUID]],allsections[SGUID],0),1)</f>
        <v>FV 30 WATER MANAGEMENT</v>
      </c>
      <c r="P155" t="str">
        <f>INDEX(allsections[[S]:[Order]],MATCH(PIs[[#This Row],[SGUID]],allsections[SGUID],0),2)</f>
        <v>-</v>
      </c>
      <c r="Q155">
        <f>INDEX(allsections[[S]:[Order]],MATCH(PIs[[#This Row],[SGUID]],allsections[SGUID],0),3)</f>
        <v>30</v>
      </c>
      <c r="R155" t="s">
        <v>1528</v>
      </c>
      <c r="S155" t="str">
        <f>INDEX(allsections[[S]:[Order]],MATCH(PIs[[#This Row],[SSGUID]],allsections[SGUID],0),1)</f>
        <v>FV 30.01 Water use risk assessments and management plan</v>
      </c>
      <c r="T155" t="str">
        <f>INDEX(allsections[[S]:[Order]],MATCH(PIs[[#This Row],[SSGUID]],allsections[SGUID],0),2)</f>
        <v>-</v>
      </c>
      <c r="U155" t="e">
        <f>INDEX(#REF!,MATCH(PIs[[#This Row],[GUID]],#REF!,0),2)</f>
        <v>#REF!</v>
      </c>
      <c r="V155" t="b">
        <v>0</v>
      </c>
      <c r="W155" t="b">
        <v>1</v>
      </c>
    </row>
    <row r="156" spans="1:23" ht="409.6">
      <c r="A156" t="s">
        <v>1529</v>
      </c>
      <c r="C156" t="s">
        <v>651</v>
      </c>
      <c r="D156" t="s">
        <v>1530</v>
      </c>
      <c r="E156" t="s">
        <v>1531</v>
      </c>
      <c r="F156" t="s">
        <v>1532</v>
      </c>
      <c r="G156" s="27" t="s">
        <v>1533</v>
      </c>
      <c r="H156" t="s">
        <v>972</v>
      </c>
      <c r="I156" t="str">
        <f>INDEX(Level[Level],MATCH(PIs[[#This Row],[L]],Level[GUID],0),1)</f>
        <v>Major Must</v>
      </c>
      <c r="N156" t="s">
        <v>1527</v>
      </c>
      <c r="O156" t="str">
        <f>INDEX(allsections[[S]:[Order]],MATCH(PIs[[#This Row],[SGUID]],allsections[SGUID],0),1)</f>
        <v>FV 30 WATER MANAGEMENT</v>
      </c>
      <c r="P156" t="str">
        <f>INDEX(allsections[[S]:[Order]],MATCH(PIs[[#This Row],[SGUID]],allsections[SGUID],0),2)</f>
        <v>-</v>
      </c>
      <c r="Q156">
        <f>INDEX(allsections[[S]:[Order]],MATCH(PIs[[#This Row],[SGUID]],allsections[SGUID],0),3)</f>
        <v>30</v>
      </c>
      <c r="R156" t="s">
        <v>1534</v>
      </c>
      <c r="S156" t="str">
        <f>INDEX(allsections[[S]:[Order]],MATCH(PIs[[#This Row],[SSGUID]],allsections[SGUID],0),1)</f>
        <v>FV 30.05 Water quality</v>
      </c>
      <c r="T156" t="str">
        <f>INDEX(allsections[[S]:[Order]],MATCH(PIs[[#This Row],[SSGUID]],allsections[SGUID],0),2)</f>
        <v>One of the key features of sustainable farming is the continuous integration of site-specific knowledge and practical experience for future management planning and practices. 
This section is intended to ensure proper site management based on planning and monitoring own practices and products, including listening to external clients to enhance learning and improvement, ensuring that the land, buildings, and other facilities which constitute the fabric of the farm are properly managed for the safe production of flowers and ornamentals and the protection of the environment.</v>
      </c>
      <c r="U156" t="e">
        <f>INDEX(#REF!,MATCH(PIs[[#This Row],[GUID]],#REF!,0),2)</f>
        <v>#REF!</v>
      </c>
      <c r="V156" t="b">
        <v>0</v>
      </c>
      <c r="W156" t="b">
        <v>1</v>
      </c>
    </row>
    <row r="157" spans="1:23" ht="409.6">
      <c r="A157" t="s">
        <v>1535</v>
      </c>
      <c r="C157" t="s">
        <v>657</v>
      </c>
      <c r="D157" t="s">
        <v>1536</v>
      </c>
      <c r="E157" t="s">
        <v>1537</v>
      </c>
      <c r="F157" t="s">
        <v>1538</v>
      </c>
      <c r="G157" s="27" t="s">
        <v>1539</v>
      </c>
      <c r="H157" t="s">
        <v>972</v>
      </c>
      <c r="I157" t="str">
        <f>INDEX(Level[Level],MATCH(PIs[[#This Row],[L]],Level[GUID],0),1)</f>
        <v>Major Must</v>
      </c>
      <c r="N157" t="s">
        <v>1527</v>
      </c>
      <c r="O157" t="str">
        <f>INDEX(allsections[[S]:[Order]],MATCH(PIs[[#This Row],[SGUID]],allsections[SGUID],0),1)</f>
        <v>FV 30 WATER MANAGEMENT</v>
      </c>
      <c r="P157" t="str">
        <f>INDEX(allsections[[S]:[Order]],MATCH(PIs[[#This Row],[SGUID]],allsections[SGUID],0),2)</f>
        <v>-</v>
      </c>
      <c r="Q157">
        <f>INDEX(allsections[[S]:[Order]],MATCH(PIs[[#This Row],[SGUID]],allsections[SGUID],0),3)</f>
        <v>30</v>
      </c>
      <c r="R157" t="s">
        <v>1534</v>
      </c>
      <c r="S157" t="str">
        <f>INDEX(allsections[[S]:[Order]],MATCH(PIs[[#This Row],[SSGUID]],allsections[SGUID],0),1)</f>
        <v>FV 30.05 Water quality</v>
      </c>
      <c r="T157" t="str">
        <f>INDEX(allsections[[S]:[Order]],MATCH(PIs[[#This Row],[SSGUID]],allsections[SGUID],0),2)</f>
        <v>One of the key features of sustainable farming is the continuous integration of site-specific knowledge and practical experience for future management planning and practices. 
This section is intended to ensure proper site management based on planning and monitoring own practices and products, including listening to external clients to enhance learning and improvement, ensuring that the land, buildings, and other facilities which constitute the fabric of the farm are properly managed for the safe production of flowers and ornamentals and the protection of the environment.</v>
      </c>
      <c r="U157" t="e">
        <f>INDEX(#REF!,MATCH(PIs[[#This Row],[GUID]],#REF!,0),2)</f>
        <v>#REF!</v>
      </c>
      <c r="V157" t="b">
        <v>0</v>
      </c>
      <c r="W157" t="b">
        <v>1</v>
      </c>
    </row>
    <row r="158" spans="1:23">
      <c r="A158" t="s">
        <v>1540</v>
      </c>
      <c r="C158" t="s">
        <v>663</v>
      </c>
      <c r="D158" t="s">
        <v>1541</v>
      </c>
      <c r="E158" t="s">
        <v>1542</v>
      </c>
      <c r="F158" t="s">
        <v>1543</v>
      </c>
      <c r="G158" t="s">
        <v>1544</v>
      </c>
      <c r="H158" t="s">
        <v>972</v>
      </c>
      <c r="I158" t="str">
        <f>INDEX(Level[Level],MATCH(PIs[[#This Row],[L]],Level[GUID],0),1)</f>
        <v>Major Must</v>
      </c>
      <c r="N158" t="s">
        <v>1527</v>
      </c>
      <c r="O158" t="str">
        <f>INDEX(allsections[[S]:[Order]],MATCH(PIs[[#This Row],[SGUID]],allsections[SGUID],0),1)</f>
        <v>FV 30 WATER MANAGEMENT</v>
      </c>
      <c r="P158" t="str">
        <f>INDEX(allsections[[S]:[Order]],MATCH(PIs[[#This Row],[SGUID]],allsections[SGUID],0),2)</f>
        <v>-</v>
      </c>
      <c r="Q158">
        <f>INDEX(allsections[[S]:[Order]],MATCH(PIs[[#This Row],[SGUID]],allsections[SGUID],0),3)</f>
        <v>30</v>
      </c>
      <c r="R158" t="s">
        <v>1534</v>
      </c>
      <c r="S158" t="str">
        <f>INDEX(allsections[[S]:[Order]],MATCH(PIs[[#This Row],[SSGUID]],allsections[SGUID],0),1)</f>
        <v>FV 30.05 Water quality</v>
      </c>
      <c r="T158" t="str">
        <f>INDEX(allsections[[S]:[Order]],MATCH(PIs[[#This Row],[SSGUID]],allsections[SGUID],0),2)</f>
        <v>One of the key features of sustainable farming is the continuous integration of site-specific knowledge and practical experience for future management planning and practices. 
This section is intended to ensure proper site management based on planning and monitoring own practices and products, including listening to external clients to enhance learning and improvement, ensuring that the land, buildings, and other facilities which constitute the fabric of the farm are properly managed for the safe production of flowers and ornamentals and the protection of the environment.</v>
      </c>
      <c r="U158" t="e">
        <f>INDEX(#REF!,MATCH(PIs[[#This Row],[GUID]],#REF!,0),2)</f>
        <v>#REF!</v>
      </c>
      <c r="V158" t="b">
        <v>0</v>
      </c>
      <c r="W158" t="b">
        <v>1</v>
      </c>
    </row>
    <row r="159" spans="1:23" ht="409.6">
      <c r="A159" t="s">
        <v>1545</v>
      </c>
      <c r="C159" t="s">
        <v>660</v>
      </c>
      <c r="D159" t="s">
        <v>1546</v>
      </c>
      <c r="E159" t="s">
        <v>1547</v>
      </c>
      <c r="F159" t="s">
        <v>1548</v>
      </c>
      <c r="G159" s="27" t="s">
        <v>1549</v>
      </c>
      <c r="H159" t="s">
        <v>972</v>
      </c>
      <c r="I159" t="str">
        <f>INDEX(Level[Level],MATCH(PIs[[#This Row],[L]],Level[GUID],0),1)</f>
        <v>Major Must</v>
      </c>
      <c r="N159" t="s">
        <v>1527</v>
      </c>
      <c r="O159" t="str">
        <f>INDEX(allsections[[S]:[Order]],MATCH(PIs[[#This Row],[SGUID]],allsections[SGUID],0),1)</f>
        <v>FV 30 WATER MANAGEMENT</v>
      </c>
      <c r="P159" t="str">
        <f>INDEX(allsections[[S]:[Order]],MATCH(PIs[[#This Row],[SGUID]],allsections[SGUID],0),2)</f>
        <v>-</v>
      </c>
      <c r="Q159">
        <f>INDEX(allsections[[S]:[Order]],MATCH(PIs[[#This Row],[SGUID]],allsections[SGUID],0),3)</f>
        <v>30</v>
      </c>
      <c r="R159" t="s">
        <v>1534</v>
      </c>
      <c r="S159" t="str">
        <f>INDEX(allsections[[S]:[Order]],MATCH(PIs[[#This Row],[SSGUID]],allsections[SGUID],0),1)</f>
        <v>FV 30.05 Water quality</v>
      </c>
      <c r="T159" t="str">
        <f>INDEX(allsections[[S]:[Order]],MATCH(PIs[[#This Row],[SSGUID]],allsections[SGUID],0),2)</f>
        <v>One of the key features of sustainable farming is the continuous integration of site-specific knowledge and practical experience for future management planning and practices. 
This section is intended to ensure proper site management based on planning and monitoring own practices and products, including listening to external clients to enhance learning and improvement, ensuring that the land, buildings, and other facilities which constitute the fabric of the farm are properly managed for the safe production of flowers and ornamentals and the protection of the environment.</v>
      </c>
      <c r="U159" t="e">
        <f>INDEX(#REF!,MATCH(PIs[[#This Row],[GUID]],#REF!,0),2)</f>
        <v>#REF!</v>
      </c>
      <c r="V159" t="b">
        <v>0</v>
      </c>
      <c r="W159" t="b">
        <v>1</v>
      </c>
    </row>
    <row r="160" spans="1:23" ht="409.6">
      <c r="A160" t="s">
        <v>1550</v>
      </c>
      <c r="C160" t="s">
        <v>778</v>
      </c>
      <c r="D160" t="s">
        <v>1551</v>
      </c>
      <c r="E160" t="s">
        <v>1552</v>
      </c>
      <c r="F160" t="s">
        <v>1553</v>
      </c>
      <c r="G160" s="27" t="s">
        <v>1554</v>
      </c>
      <c r="H160" t="s">
        <v>1428</v>
      </c>
      <c r="I160" t="str">
        <f>INDEX(Level[Level],MATCH(PIs[[#This Row],[L]],Level[GUID],0),1)</f>
        <v>Minor Must</v>
      </c>
      <c r="N160" t="s">
        <v>1555</v>
      </c>
      <c r="O160" t="str">
        <f>INDEX(allsections[[S]:[Order]],MATCH(PIs[[#This Row],[SGUID]],allsections[SGUID],0),1)</f>
        <v>FV 33 POSTHARVEST HANDLING</v>
      </c>
      <c r="P160" t="str">
        <f>INDEX(allsections[[S]:[Order]],MATCH(PIs[[#This Row],[SGUID]],allsections[SGUID],0),2)</f>
        <v>-</v>
      </c>
      <c r="Q160">
        <f>INDEX(allsections[[S]:[Order]],MATCH(PIs[[#This Row],[SGUID]],allsections[SGUID],0),3)</f>
        <v>33</v>
      </c>
      <c r="R160" t="s">
        <v>1556</v>
      </c>
      <c r="S160" t="str">
        <f>INDEX(allsections[[S]:[Order]],MATCH(PIs[[#This Row],[SSGUID]],allsections[SGUID],0),1)</f>
        <v>FV 33.06 Environmental monitoring program</v>
      </c>
      <c r="T160" t="str">
        <f>INDEX(allsections[[S]:[Order]],MATCH(PIs[[#This Row],[SSGUID]],allsections[SGUID],0),2)</f>
        <v>-</v>
      </c>
      <c r="U160" t="e">
        <f>INDEX(#REF!,MATCH(PIs[[#This Row],[GUID]],#REF!,0),2)</f>
        <v>#REF!</v>
      </c>
      <c r="V160" t="b">
        <v>0</v>
      </c>
      <c r="W160" t="b">
        <v>1</v>
      </c>
    </row>
    <row r="161" spans="1:23" ht="403.2">
      <c r="A161" t="s">
        <v>1557</v>
      </c>
      <c r="C161" t="s">
        <v>767</v>
      </c>
      <c r="D161" t="s">
        <v>1558</v>
      </c>
      <c r="E161" t="s">
        <v>1559</v>
      </c>
      <c r="F161" t="s">
        <v>1560</v>
      </c>
      <c r="G161" s="27" t="s">
        <v>1561</v>
      </c>
      <c r="H161" t="s">
        <v>972</v>
      </c>
      <c r="I161" t="str">
        <f>INDEX(Level[Level],MATCH(PIs[[#This Row],[L]],Level[GUID],0),1)</f>
        <v>Major Must</v>
      </c>
      <c r="N161" t="s">
        <v>1555</v>
      </c>
      <c r="O161" t="str">
        <f>INDEX(allsections[[S]:[Order]],MATCH(PIs[[#This Row],[SGUID]],allsections[SGUID],0),1)</f>
        <v>FV 33 POSTHARVEST HANDLING</v>
      </c>
      <c r="P161" t="str">
        <f>INDEX(allsections[[S]:[Order]],MATCH(PIs[[#This Row],[SGUID]],allsections[SGUID],0),2)</f>
        <v>-</v>
      </c>
      <c r="Q161">
        <f>INDEX(allsections[[S]:[Order]],MATCH(PIs[[#This Row],[SGUID]],allsections[SGUID],0),3)</f>
        <v>33</v>
      </c>
      <c r="R161" t="s">
        <v>1562</v>
      </c>
      <c r="S161" t="str">
        <f>INDEX(allsections[[S]:[Order]],MATCH(PIs[[#This Row],[SSGUID]],allsections[SGUID],0),1)</f>
        <v>FV 33.04 Pest control</v>
      </c>
      <c r="T161" t="str">
        <f>INDEX(allsections[[S]:[Order]],MATCH(PIs[[#This Row],[SSGUID]],allsections[SGUID],0),2)</f>
        <v>-</v>
      </c>
      <c r="U161" t="e">
        <f>INDEX(#REF!,MATCH(PIs[[#This Row],[GUID]],#REF!,0),2)</f>
        <v>#REF!</v>
      </c>
      <c r="V161" t="b">
        <v>0</v>
      </c>
      <c r="W161" t="b">
        <v>1</v>
      </c>
    </row>
    <row r="162" spans="1:23" ht="409.6">
      <c r="A162" t="s">
        <v>1563</v>
      </c>
      <c r="C162" t="s">
        <v>774</v>
      </c>
      <c r="D162" t="s">
        <v>1564</v>
      </c>
      <c r="E162" t="s">
        <v>1565</v>
      </c>
      <c r="F162" t="s">
        <v>1566</v>
      </c>
      <c r="G162" s="27" t="s">
        <v>1567</v>
      </c>
      <c r="H162" t="s">
        <v>1428</v>
      </c>
      <c r="I162" t="str">
        <f>INDEX(Level[Level],MATCH(PIs[[#This Row],[L]],Level[GUID],0),1)</f>
        <v>Minor Must</v>
      </c>
      <c r="N162" t="s">
        <v>1555</v>
      </c>
      <c r="O162" t="str">
        <f>INDEX(allsections[[S]:[Order]],MATCH(PIs[[#This Row],[SGUID]],allsections[SGUID],0),1)</f>
        <v>FV 33 POSTHARVEST HANDLING</v>
      </c>
      <c r="P162" t="str">
        <f>INDEX(allsections[[S]:[Order]],MATCH(PIs[[#This Row],[SGUID]],allsections[SGUID],0),2)</f>
        <v>-</v>
      </c>
      <c r="Q162">
        <f>INDEX(allsections[[S]:[Order]],MATCH(PIs[[#This Row],[SGUID]],allsections[SGUID],0),3)</f>
        <v>33</v>
      </c>
      <c r="R162" t="s">
        <v>1568</v>
      </c>
      <c r="S162" t="str">
        <f>INDEX(allsections[[S]:[Order]],MATCH(PIs[[#This Row],[SSGUID]],allsections[SGUID],0),1)</f>
        <v>FV 33.05 Product labeling</v>
      </c>
      <c r="T162" t="str">
        <f>INDEX(allsections[[S]:[Order]],MATCH(PIs[[#This Row],[SSGUID]],allsections[SGUID],0),2)</f>
        <v>-</v>
      </c>
      <c r="U162" t="e">
        <f>INDEX(#REF!,MATCH(PIs[[#This Row],[GUID]],#REF!,0),2)</f>
        <v>#REF!</v>
      </c>
      <c r="V162" t="b">
        <v>0</v>
      </c>
      <c r="W162" t="b">
        <v>1</v>
      </c>
    </row>
    <row r="163" spans="1:23">
      <c r="A163" t="s">
        <v>1569</v>
      </c>
      <c r="C163" t="s">
        <v>763</v>
      </c>
      <c r="D163" t="s">
        <v>1570</v>
      </c>
      <c r="E163" t="s">
        <v>1571</v>
      </c>
      <c r="F163" t="s">
        <v>1572</v>
      </c>
      <c r="G163" t="s">
        <v>1573</v>
      </c>
      <c r="H163" t="s">
        <v>1428</v>
      </c>
      <c r="I163" t="str">
        <f>INDEX(Level[Level],MATCH(PIs[[#This Row],[L]],Level[GUID],0),1)</f>
        <v>Minor Must</v>
      </c>
      <c r="N163" t="s">
        <v>1555</v>
      </c>
      <c r="O163" t="str">
        <f>INDEX(allsections[[S]:[Order]],MATCH(PIs[[#This Row],[SGUID]],allsections[SGUID],0),1)</f>
        <v>FV 33 POSTHARVEST HANDLING</v>
      </c>
      <c r="P163" t="str">
        <f>INDEX(allsections[[S]:[Order]],MATCH(PIs[[#This Row],[SGUID]],allsections[SGUID],0),2)</f>
        <v>-</v>
      </c>
      <c r="Q163">
        <f>INDEX(allsections[[S]:[Order]],MATCH(PIs[[#This Row],[SGUID]],allsections[SGUID],0),3)</f>
        <v>33</v>
      </c>
      <c r="R163" t="s">
        <v>1574</v>
      </c>
      <c r="S163" t="str">
        <f>INDEX(allsections[[S]:[Order]],MATCH(PIs[[#This Row],[SSGUID]],allsections[SGUID],0),1)</f>
        <v>FV 33.03 Temperature and humidity control</v>
      </c>
      <c r="T163" t="str">
        <f>INDEX(allsections[[S]:[Order]],MATCH(PIs[[#This Row],[SSGUID]],allsections[SGUID],0),2)</f>
        <v>-</v>
      </c>
      <c r="U163" t="e">
        <f>INDEX(#REF!,MATCH(PIs[[#This Row],[GUID]],#REF!,0),2)</f>
        <v>#REF!</v>
      </c>
      <c r="V163" t="b">
        <v>0</v>
      </c>
      <c r="W163" t="b">
        <v>1</v>
      </c>
    </row>
    <row r="164" spans="1:23">
      <c r="A164" t="s">
        <v>1575</v>
      </c>
      <c r="C164" t="s">
        <v>759</v>
      </c>
      <c r="D164" t="s">
        <v>1576</v>
      </c>
      <c r="E164" t="s">
        <v>1577</v>
      </c>
      <c r="F164" t="s">
        <v>1578</v>
      </c>
      <c r="G164" t="s">
        <v>1579</v>
      </c>
      <c r="H164" t="s">
        <v>972</v>
      </c>
      <c r="I164" t="str">
        <f>INDEX(Level[Level],MATCH(PIs[[#This Row],[L]],Level[GUID],0),1)</f>
        <v>Major Must</v>
      </c>
      <c r="N164" t="s">
        <v>1555</v>
      </c>
      <c r="O164" t="str">
        <f>INDEX(allsections[[S]:[Order]],MATCH(PIs[[#This Row],[SGUID]],allsections[SGUID],0),1)</f>
        <v>FV 33 POSTHARVEST HANDLING</v>
      </c>
      <c r="P164" t="str">
        <f>INDEX(allsections[[S]:[Order]],MATCH(PIs[[#This Row],[SGUID]],allsections[SGUID],0),2)</f>
        <v>-</v>
      </c>
      <c r="Q164">
        <f>INDEX(allsections[[S]:[Order]],MATCH(PIs[[#This Row],[SGUID]],allsections[SGUID],0),3)</f>
        <v>33</v>
      </c>
      <c r="R164" t="s">
        <v>1580</v>
      </c>
      <c r="S164" t="str">
        <f>INDEX(allsections[[S]:[Order]],MATCH(PIs[[#This Row],[SSGUID]],allsections[SGUID],0),1)</f>
        <v>FV 33.02 Foreign bodies</v>
      </c>
      <c r="T164" t="str">
        <f>INDEX(allsections[[S]:[Order]],MATCH(PIs[[#This Row],[SSGUID]],allsections[SGUID],0),2)</f>
        <v>-</v>
      </c>
      <c r="U164" t="e">
        <f>INDEX(#REF!,MATCH(PIs[[#This Row],[GUID]],#REF!,0),2)</f>
        <v>#REF!</v>
      </c>
      <c r="V164" t="b">
        <v>0</v>
      </c>
      <c r="W164" t="b">
        <v>1</v>
      </c>
    </row>
    <row r="165" spans="1:23" ht="409.6">
      <c r="A165" t="s">
        <v>1581</v>
      </c>
      <c r="C165" t="s">
        <v>756</v>
      </c>
      <c r="D165" t="s">
        <v>1582</v>
      </c>
      <c r="E165" t="s">
        <v>1583</v>
      </c>
      <c r="F165" t="s">
        <v>1584</v>
      </c>
      <c r="G165" s="27" t="s">
        <v>1585</v>
      </c>
      <c r="H165" t="s">
        <v>972</v>
      </c>
      <c r="I165" t="str">
        <f>INDEX(Level[Level],MATCH(PIs[[#This Row],[L]],Level[GUID],0),1)</f>
        <v>Major Must</v>
      </c>
      <c r="N165" t="s">
        <v>1555</v>
      </c>
      <c r="O165" t="str">
        <f>INDEX(allsections[[S]:[Order]],MATCH(PIs[[#This Row],[SGUID]],allsections[SGUID],0),1)</f>
        <v>FV 33 POSTHARVEST HANDLING</v>
      </c>
      <c r="P165" t="str">
        <f>INDEX(allsections[[S]:[Order]],MATCH(PIs[[#This Row],[SGUID]],allsections[SGUID],0),2)</f>
        <v>-</v>
      </c>
      <c r="Q165">
        <f>INDEX(allsections[[S]:[Order]],MATCH(PIs[[#This Row],[SGUID]],allsections[SGUID],0),3)</f>
        <v>33</v>
      </c>
      <c r="R165" t="s">
        <v>1580</v>
      </c>
      <c r="S165" t="str">
        <f>INDEX(allsections[[S]:[Order]],MATCH(PIs[[#This Row],[SSGUID]],allsections[SGUID],0),1)</f>
        <v>FV 33.02 Foreign bodies</v>
      </c>
      <c r="T165" t="str">
        <f>INDEX(allsections[[S]:[Order]],MATCH(PIs[[#This Row],[SSGUID]],allsections[SGUID],0),2)</f>
        <v>-</v>
      </c>
      <c r="U165" t="e">
        <f>INDEX(#REF!,MATCH(PIs[[#This Row],[GUID]],#REF!,0),2)</f>
        <v>#REF!</v>
      </c>
      <c r="V165" t="b">
        <v>0</v>
      </c>
      <c r="W165" t="b">
        <v>1</v>
      </c>
    </row>
    <row r="166" spans="1:23" ht="409.6">
      <c r="A166" t="s">
        <v>1586</v>
      </c>
      <c r="C166" t="s">
        <v>752</v>
      </c>
      <c r="D166" t="s">
        <v>1587</v>
      </c>
      <c r="E166" t="s">
        <v>1588</v>
      </c>
      <c r="F166" t="s">
        <v>1589</v>
      </c>
      <c r="G166" s="27" t="s">
        <v>1590</v>
      </c>
      <c r="H166" t="s">
        <v>972</v>
      </c>
      <c r="I166" t="str">
        <f>INDEX(Level[Level],MATCH(PIs[[#This Row],[L]],Level[GUID],0),1)</f>
        <v>Major Must</v>
      </c>
      <c r="N166" t="s">
        <v>1555</v>
      </c>
      <c r="O166" t="str">
        <f>INDEX(allsections[[S]:[Order]],MATCH(PIs[[#This Row],[SGUID]],allsections[SGUID],0),1)</f>
        <v>FV 33 POSTHARVEST HANDLING</v>
      </c>
      <c r="P166" t="str">
        <f>INDEX(allsections[[S]:[Order]],MATCH(PIs[[#This Row],[SGUID]],allsections[SGUID],0),2)</f>
        <v>-</v>
      </c>
      <c r="Q166">
        <f>INDEX(allsections[[S]:[Order]],MATCH(PIs[[#This Row],[SGUID]],allsections[SGUID],0),3)</f>
        <v>33</v>
      </c>
      <c r="R166" t="s">
        <v>1591</v>
      </c>
      <c r="S166" t="str">
        <f>INDEX(allsections[[S]:[Order]],MATCH(PIs[[#This Row],[SSGUID]],allsections[SGUID],0),1)</f>
        <v>FV 33.01 Packing (in-field or facility) and storage areas</v>
      </c>
      <c r="T166" t="str">
        <f>INDEX(allsections[[S]:[Order]],MATCH(PIs[[#This Row],[SSGUID]],allsections[SGUID],0),2)</f>
        <v>-</v>
      </c>
      <c r="U166" t="e">
        <f>INDEX(#REF!,MATCH(PIs[[#This Row],[GUID]],#REF!,0),2)</f>
        <v>#REF!</v>
      </c>
      <c r="V166" t="b">
        <v>0</v>
      </c>
      <c r="W166" t="b">
        <v>1</v>
      </c>
    </row>
    <row r="167" spans="1:23">
      <c r="A167" t="s">
        <v>1592</v>
      </c>
      <c r="C167" t="s">
        <v>749</v>
      </c>
      <c r="D167" t="s">
        <v>1593</v>
      </c>
      <c r="E167" t="s">
        <v>1594</v>
      </c>
      <c r="F167" t="s">
        <v>1595</v>
      </c>
      <c r="G167" t="s">
        <v>1596</v>
      </c>
      <c r="H167" t="s">
        <v>1428</v>
      </c>
      <c r="I167" t="str">
        <f>INDEX(Level[Level],MATCH(PIs[[#This Row],[L]],Level[GUID],0),1)</f>
        <v>Minor Must</v>
      </c>
      <c r="N167" t="s">
        <v>1555</v>
      </c>
      <c r="O167" t="str">
        <f>INDEX(allsections[[S]:[Order]],MATCH(PIs[[#This Row],[SGUID]],allsections[SGUID],0),1)</f>
        <v>FV 33 POSTHARVEST HANDLING</v>
      </c>
      <c r="P167" t="str">
        <f>INDEX(allsections[[S]:[Order]],MATCH(PIs[[#This Row],[SGUID]],allsections[SGUID],0),2)</f>
        <v>-</v>
      </c>
      <c r="Q167">
        <f>INDEX(allsections[[S]:[Order]],MATCH(PIs[[#This Row],[SGUID]],allsections[SGUID],0),3)</f>
        <v>33</v>
      </c>
      <c r="R167" t="s">
        <v>1591</v>
      </c>
      <c r="S167" t="str">
        <f>INDEX(allsections[[S]:[Order]],MATCH(PIs[[#This Row],[SSGUID]],allsections[SGUID],0),1)</f>
        <v>FV 33.01 Packing (in-field or facility) and storage areas</v>
      </c>
      <c r="T167" t="str">
        <f>INDEX(allsections[[S]:[Order]],MATCH(PIs[[#This Row],[SSGUID]],allsections[SGUID],0),2)</f>
        <v>-</v>
      </c>
      <c r="U167" t="e">
        <f>INDEX(#REF!,MATCH(PIs[[#This Row],[GUID]],#REF!,0),2)</f>
        <v>#REF!</v>
      </c>
      <c r="V167" t="b">
        <v>0</v>
      </c>
      <c r="W167" t="b">
        <v>1</v>
      </c>
    </row>
    <row r="168" spans="1:23" ht="409.6">
      <c r="A168" t="s">
        <v>1597</v>
      </c>
      <c r="C168" t="s">
        <v>488</v>
      </c>
      <c r="D168" t="s">
        <v>1598</v>
      </c>
      <c r="E168" t="s">
        <v>1599</v>
      </c>
      <c r="F168" t="s">
        <v>1600</v>
      </c>
      <c r="G168" s="27" t="s">
        <v>1601</v>
      </c>
      <c r="H168" t="s">
        <v>972</v>
      </c>
      <c r="I168" t="str">
        <f>INDEX(Level[Level],MATCH(PIs[[#This Row],[L]],Level[GUID],0),1)</f>
        <v>Major Must</v>
      </c>
      <c r="N168" t="s">
        <v>1602</v>
      </c>
      <c r="O168" t="str">
        <f>INDEX(allsections[[S]:[Order]],MATCH(PIs[[#This Row],[SGUID]],allsections[SGUID],0),1)</f>
        <v>FV 13 EQUIPMENT AND DEVICES</v>
      </c>
      <c r="P168" t="str">
        <f>INDEX(allsections[[S]:[Order]],MATCH(PIs[[#This Row],[SGUID]],allsections[SGUID],0),2)</f>
        <v>-</v>
      </c>
      <c r="Q168">
        <f>INDEX(allsections[[S]:[Order]],MATCH(PIs[[#This Row],[SGUID]],allsections[SGUID],0),3)</f>
        <v>13</v>
      </c>
      <c r="R168" t="s">
        <v>974</v>
      </c>
      <c r="S168" t="str">
        <f>INDEX(allsections[[S]:[Order]],MATCH(PIs[[#This Row],[SSGUID]],allsections[SGUID],0),1)</f>
        <v>-</v>
      </c>
      <c r="T168" t="str">
        <f>INDEX(allsections[[S]:[Order]],MATCH(PIs[[#This Row],[SSGUID]],allsections[SGUID],0),2)</f>
        <v>-</v>
      </c>
      <c r="U168" t="e">
        <f>INDEX(#REF!,MATCH(PIs[[#This Row],[GUID]],#REF!,0),2)</f>
        <v>#REF!</v>
      </c>
      <c r="V168" t="b">
        <v>0</v>
      </c>
      <c r="W168" t="b">
        <v>1</v>
      </c>
    </row>
    <row r="169" spans="1:23" ht="409.6">
      <c r="A169" t="s">
        <v>1603</v>
      </c>
      <c r="C169" t="s">
        <v>521</v>
      </c>
      <c r="D169" t="s">
        <v>1604</v>
      </c>
      <c r="E169" t="s">
        <v>1605</v>
      </c>
      <c r="F169" t="s">
        <v>1606</v>
      </c>
      <c r="G169" s="27" t="s">
        <v>1607</v>
      </c>
      <c r="H169" t="s">
        <v>972</v>
      </c>
      <c r="I169" t="str">
        <f>INDEX(Level[Level],MATCH(PIs[[#This Row],[L]],Level[GUID],0),1)</f>
        <v>Major Must</v>
      </c>
      <c r="N169" t="s">
        <v>1496</v>
      </c>
      <c r="O169" t="str">
        <f>INDEX(allsections[[S]:[Order]],MATCH(PIs[[#This Row],[SGUID]],allsections[SGUID],0),1)</f>
        <v>FV 19 HYGIENE</v>
      </c>
      <c r="P169" t="str">
        <f>INDEX(allsections[[S]:[Order]],MATCH(PIs[[#This Row],[SGUID]],allsections[SGUID],0),2)</f>
        <v>-</v>
      </c>
      <c r="Q169">
        <f>INDEX(allsections[[S]:[Order]],MATCH(PIs[[#This Row],[SGUID]],allsections[SGUID],0),3)</f>
        <v>19</v>
      </c>
      <c r="R169" t="s">
        <v>974</v>
      </c>
      <c r="S169" t="str">
        <f>INDEX(allsections[[S]:[Order]],MATCH(PIs[[#This Row],[SSGUID]],allsections[SGUID],0),1)</f>
        <v>-</v>
      </c>
      <c r="T169" t="str">
        <f>INDEX(allsections[[S]:[Order]],MATCH(PIs[[#This Row],[SSGUID]],allsections[SGUID],0),2)</f>
        <v>-</v>
      </c>
      <c r="U169" t="e">
        <f>INDEX(#REF!,MATCH(PIs[[#This Row],[GUID]],#REF!,0),2)</f>
        <v>#REF!</v>
      </c>
      <c r="V169" t="b">
        <v>0</v>
      </c>
      <c r="W169" t="b">
        <v>1</v>
      </c>
    </row>
    <row r="170" spans="1:23">
      <c r="A170" t="s">
        <v>1608</v>
      </c>
      <c r="C170" t="s">
        <v>746</v>
      </c>
      <c r="D170" t="s">
        <v>1609</v>
      </c>
      <c r="E170" t="s">
        <v>1610</v>
      </c>
      <c r="F170" t="s">
        <v>1611</v>
      </c>
      <c r="G170" t="s">
        <v>1612</v>
      </c>
      <c r="H170" t="s">
        <v>972</v>
      </c>
      <c r="I170" t="str">
        <f>INDEX(Level[Level],MATCH(PIs[[#This Row],[L]],Level[GUID],0),1)</f>
        <v>Major Must</v>
      </c>
      <c r="N170" t="s">
        <v>1555</v>
      </c>
      <c r="O170" t="str">
        <f>INDEX(allsections[[S]:[Order]],MATCH(PIs[[#This Row],[SGUID]],allsections[SGUID],0),1)</f>
        <v>FV 33 POSTHARVEST HANDLING</v>
      </c>
      <c r="P170" t="str">
        <f>INDEX(allsections[[S]:[Order]],MATCH(PIs[[#This Row],[SGUID]],allsections[SGUID],0),2)</f>
        <v>-</v>
      </c>
      <c r="Q170">
        <f>INDEX(allsections[[S]:[Order]],MATCH(PIs[[#This Row],[SGUID]],allsections[SGUID],0),3)</f>
        <v>33</v>
      </c>
      <c r="R170" t="s">
        <v>1591</v>
      </c>
      <c r="S170" t="str">
        <f>INDEX(allsections[[S]:[Order]],MATCH(PIs[[#This Row],[SSGUID]],allsections[SGUID],0),1)</f>
        <v>FV 33.01 Packing (in-field or facility) and storage areas</v>
      </c>
      <c r="T170" t="str">
        <f>INDEX(allsections[[S]:[Order]],MATCH(PIs[[#This Row],[SSGUID]],allsections[SGUID],0),2)</f>
        <v>-</v>
      </c>
      <c r="U170" t="e">
        <f>INDEX(#REF!,MATCH(PIs[[#This Row],[GUID]],#REF!,0),2)</f>
        <v>#REF!</v>
      </c>
      <c r="V170" t="b">
        <v>0</v>
      </c>
      <c r="W170" t="b">
        <v>1</v>
      </c>
    </row>
    <row r="171" spans="1:23">
      <c r="A171" t="s">
        <v>1613</v>
      </c>
      <c r="C171" t="s">
        <v>743</v>
      </c>
      <c r="D171" t="s">
        <v>1614</v>
      </c>
      <c r="E171" t="s">
        <v>1615</v>
      </c>
      <c r="F171" t="s">
        <v>1616</v>
      </c>
      <c r="G171" t="s">
        <v>1617</v>
      </c>
      <c r="H171" t="s">
        <v>972</v>
      </c>
      <c r="I171" t="str">
        <f>INDEX(Level[Level],MATCH(PIs[[#This Row],[L]],Level[GUID],0),1)</f>
        <v>Major Must</v>
      </c>
      <c r="N171" t="s">
        <v>1555</v>
      </c>
      <c r="O171" t="str">
        <f>INDEX(allsections[[S]:[Order]],MATCH(PIs[[#This Row],[SGUID]],allsections[SGUID],0),1)</f>
        <v>FV 33 POSTHARVEST HANDLING</v>
      </c>
      <c r="P171" t="str">
        <f>INDEX(allsections[[S]:[Order]],MATCH(PIs[[#This Row],[SGUID]],allsections[SGUID],0),2)</f>
        <v>-</v>
      </c>
      <c r="Q171">
        <f>INDEX(allsections[[S]:[Order]],MATCH(PIs[[#This Row],[SGUID]],allsections[SGUID],0),3)</f>
        <v>33</v>
      </c>
      <c r="R171" t="s">
        <v>1591</v>
      </c>
      <c r="S171" t="str">
        <f>INDEX(allsections[[S]:[Order]],MATCH(PIs[[#This Row],[SSGUID]],allsections[SGUID],0),1)</f>
        <v>FV 33.01 Packing (in-field or facility) and storage areas</v>
      </c>
      <c r="T171" t="str">
        <f>INDEX(allsections[[S]:[Order]],MATCH(PIs[[#This Row],[SSGUID]],allsections[SGUID],0),2)</f>
        <v>-</v>
      </c>
      <c r="U171" t="e">
        <f>INDEX(#REF!,MATCH(PIs[[#This Row],[GUID]],#REF!,0),2)</f>
        <v>#REF!</v>
      </c>
      <c r="V171" t="b">
        <v>0</v>
      </c>
      <c r="W171" t="b">
        <v>1</v>
      </c>
    </row>
  </sheetData>
  <phoneticPr fontId="1" type="noConversion"/>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70ED7-C73F-4BFC-AF3C-9D8E08D68B86}">
  <dimension ref="A1:XFD160"/>
  <sheetViews>
    <sheetView view="pageLayout" topLeftCell="J1" zoomScaleNormal="100" workbookViewId="0">
      <selection activeCell="L3" sqref="L3"/>
    </sheetView>
  </sheetViews>
  <sheetFormatPr defaultColWidth="0" defaultRowHeight="10.199999999999999" zeroHeight="1"/>
  <cols>
    <col min="1" max="1" width="8.6640625" style="10" hidden="1" customWidth="1"/>
    <col min="2" max="2" width="11.6640625" style="10" hidden="1" customWidth="1"/>
    <col min="3" max="4" width="9.109375" style="10" hidden="1" customWidth="1"/>
    <col min="5" max="9" width="9.33203125" style="10" hidden="1" customWidth="1"/>
    <col min="10" max="10" width="13.33203125" style="10" customWidth="1"/>
    <col min="11" max="11" width="39.109375" style="10" customWidth="1"/>
    <col min="12" max="12" width="40.33203125" style="10" customWidth="1"/>
    <col min="13" max="13" width="7.33203125" style="10" customWidth="1"/>
    <col min="14" max="15" width="3.88671875" style="44" customWidth="1"/>
    <col min="16" max="16" width="6" style="44" customWidth="1"/>
    <col min="17" max="17" width="26.88671875" style="44" customWidth="1"/>
    <col min="18" max="21" width="0.88671875" style="10" hidden="1" customWidth="1"/>
    <col min="22" max="16383" width="9.33203125" style="10" hidden="1"/>
    <col min="16384" max="16384" width="2.33203125" style="10" customWidth="1"/>
  </cols>
  <sheetData>
    <row r="1" spans="1:17 16383:16384" s="60" customFormat="1" ht="28.2" customHeight="1">
      <c r="A1" s="60" t="s">
        <v>2864</v>
      </c>
      <c r="B1" s="60" t="s">
        <v>958</v>
      </c>
      <c r="C1" s="60" t="s">
        <v>962</v>
      </c>
      <c r="D1" s="60" t="s">
        <v>965</v>
      </c>
      <c r="E1" s="60" t="s">
        <v>2855</v>
      </c>
      <c r="F1" s="60" t="s">
        <v>2865</v>
      </c>
      <c r="G1" s="60" t="s">
        <v>2866</v>
      </c>
      <c r="H1" s="60" t="s">
        <v>2867</v>
      </c>
      <c r="I1" s="60" t="s">
        <v>966</v>
      </c>
      <c r="J1" s="24" t="s">
        <v>132</v>
      </c>
      <c r="K1" s="24" t="s">
        <v>446</v>
      </c>
      <c r="L1" s="24" t="s">
        <v>447</v>
      </c>
      <c r="M1" s="24" t="s">
        <v>134</v>
      </c>
      <c r="N1" s="24" t="s">
        <v>105</v>
      </c>
      <c r="O1" s="24" t="s">
        <v>106</v>
      </c>
      <c r="P1" s="24" t="s">
        <v>135</v>
      </c>
      <c r="Q1" s="24" t="s">
        <v>136</v>
      </c>
      <c r="XFC1" s="119"/>
      <c r="XFD1" s="14"/>
    </row>
    <row r="2" spans="1:17 16383:16384" s="21" customFormat="1" ht="30.6">
      <c r="B2" s="23" t="s">
        <v>1453</v>
      </c>
      <c r="C2" s="23"/>
      <c r="D2" s="21">
        <v>1</v>
      </c>
      <c r="E2" s="23"/>
      <c r="F2" s="23" t="s">
        <v>139</v>
      </c>
      <c r="G2" s="23" t="s">
        <v>139</v>
      </c>
      <c r="H2" s="23" t="s">
        <v>2868</v>
      </c>
      <c r="I2" s="23" t="s">
        <v>139</v>
      </c>
      <c r="J2" s="23" t="s">
        <v>448</v>
      </c>
      <c r="K2" s="23" t="s">
        <v>138</v>
      </c>
      <c r="L2" s="23" t="s">
        <v>139</v>
      </c>
      <c r="M2" s="23" t="s">
        <v>139</v>
      </c>
      <c r="N2" s="43"/>
      <c r="O2" s="43"/>
      <c r="P2" s="43" t="s">
        <v>139</v>
      </c>
      <c r="Q2" s="43"/>
      <c r="XFC2" s="120"/>
      <c r="XFD2" s="10"/>
    </row>
    <row r="3" spans="1:17 16383:16384" s="21" customFormat="1" ht="105.75" customHeight="1">
      <c r="B3" s="23"/>
      <c r="C3" s="23"/>
      <c r="D3" s="21">
        <v>0</v>
      </c>
      <c r="E3" s="23" t="s">
        <v>3000</v>
      </c>
      <c r="F3" s="23" t="s">
        <v>2869</v>
      </c>
      <c r="G3" s="23" t="e">
        <v>#N/A</v>
      </c>
      <c r="H3" s="23" t="s">
        <v>3001</v>
      </c>
      <c r="I3" s="23" t="b">
        <v>0</v>
      </c>
      <c r="J3" s="23" t="s">
        <v>449</v>
      </c>
      <c r="K3" s="23" t="s">
        <v>450</v>
      </c>
      <c r="L3" s="23" t="s">
        <v>451</v>
      </c>
      <c r="M3" s="23" t="s">
        <v>452</v>
      </c>
      <c r="N3" s="43"/>
      <c r="O3" s="43"/>
      <c r="P3" s="43" t="s">
        <v>139</v>
      </c>
      <c r="Q3" s="43"/>
      <c r="XFC3" s="120"/>
      <c r="XFD3" s="10"/>
    </row>
    <row r="4" spans="1:17 16383:16384" s="21" customFormat="1" ht="188.25" customHeight="1">
      <c r="B4" s="23"/>
      <c r="C4" s="23"/>
      <c r="D4" s="21">
        <v>0</v>
      </c>
      <c r="E4" s="23" t="s">
        <v>1448</v>
      </c>
      <c r="F4" s="23" t="s">
        <v>2869</v>
      </c>
      <c r="G4" s="23" t="e">
        <v>#N/A</v>
      </c>
      <c r="H4" s="23" t="s">
        <v>3002</v>
      </c>
      <c r="I4" s="23" t="b">
        <v>0</v>
      </c>
      <c r="J4" s="23" t="s">
        <v>453</v>
      </c>
      <c r="K4" s="23" t="s">
        <v>454</v>
      </c>
      <c r="L4" s="23" t="s">
        <v>455</v>
      </c>
      <c r="M4" s="23" t="s">
        <v>143</v>
      </c>
      <c r="N4" s="43"/>
      <c r="O4" s="43"/>
      <c r="P4" s="43" t="s">
        <v>139</v>
      </c>
      <c r="Q4" s="43"/>
      <c r="XFC4" s="120"/>
      <c r="XFD4" s="10"/>
    </row>
    <row r="5" spans="1:17 16383:16384" s="21" customFormat="1" ht="144" customHeight="1">
      <c r="B5" s="23"/>
      <c r="C5" s="23"/>
      <c r="D5" s="21">
        <v>0</v>
      </c>
      <c r="E5" s="23" t="s">
        <v>3003</v>
      </c>
      <c r="F5" s="23" t="s">
        <v>2869</v>
      </c>
      <c r="G5" s="23" t="e">
        <v>#N/A</v>
      </c>
      <c r="H5" s="23" t="s">
        <v>3004</v>
      </c>
      <c r="I5" s="23" t="b">
        <v>0</v>
      </c>
      <c r="J5" s="23" t="s">
        <v>456</v>
      </c>
      <c r="K5" s="23" t="s">
        <v>457</v>
      </c>
      <c r="L5" s="23" t="s">
        <v>458</v>
      </c>
      <c r="M5" s="23" t="s">
        <v>143</v>
      </c>
      <c r="N5" s="43"/>
      <c r="O5" s="43"/>
      <c r="P5" s="43" t="s">
        <v>139</v>
      </c>
      <c r="Q5" s="43"/>
      <c r="XFC5" s="120"/>
      <c r="XFD5" s="10"/>
    </row>
    <row r="6" spans="1:17 16383:16384" s="21" customFormat="1" ht="103.5" customHeight="1">
      <c r="B6" s="23"/>
      <c r="C6" s="23"/>
      <c r="D6" s="21">
        <v>0</v>
      </c>
      <c r="E6" s="23" t="s">
        <v>3005</v>
      </c>
      <c r="F6" s="23" t="s">
        <v>2869</v>
      </c>
      <c r="G6" s="23" t="e">
        <v>#N/A</v>
      </c>
      <c r="H6" s="23" t="s">
        <v>3006</v>
      </c>
      <c r="I6" s="23" t="b">
        <v>0</v>
      </c>
      <c r="J6" s="23" t="s">
        <v>459</v>
      </c>
      <c r="K6" s="23" t="s">
        <v>460</v>
      </c>
      <c r="L6" s="23" t="s">
        <v>461</v>
      </c>
      <c r="M6" s="23" t="s">
        <v>143</v>
      </c>
      <c r="N6" s="43"/>
      <c r="O6" s="43"/>
      <c r="P6" s="43" t="s">
        <v>139</v>
      </c>
      <c r="Q6" s="43"/>
      <c r="XFC6" s="120"/>
      <c r="XFD6" s="10"/>
    </row>
    <row r="7" spans="1:17 16383:16384" s="21" customFormat="1" ht="51">
      <c r="B7" s="23" t="s">
        <v>1473</v>
      </c>
      <c r="C7" s="23"/>
      <c r="D7" s="21">
        <v>1</v>
      </c>
      <c r="E7" s="23"/>
      <c r="F7" s="23" t="s">
        <v>139</v>
      </c>
      <c r="G7" s="23" t="s">
        <v>139</v>
      </c>
      <c r="H7" s="23" t="s">
        <v>2868</v>
      </c>
      <c r="I7" s="23" t="s">
        <v>139</v>
      </c>
      <c r="J7" s="23" t="s">
        <v>462</v>
      </c>
      <c r="K7" s="23" t="s">
        <v>138</v>
      </c>
      <c r="L7" s="23" t="s">
        <v>139</v>
      </c>
      <c r="M7" s="23" t="s">
        <v>139</v>
      </c>
      <c r="N7" s="43"/>
      <c r="O7" s="43"/>
      <c r="P7" s="43" t="s">
        <v>139</v>
      </c>
      <c r="Q7" s="43"/>
      <c r="XFC7" s="120"/>
      <c r="XFD7" s="10"/>
    </row>
    <row r="8" spans="1:17 16383:16384" s="21" customFormat="1" ht="201" customHeight="1">
      <c r="B8" s="23"/>
      <c r="C8" s="23"/>
      <c r="D8" s="21">
        <v>0</v>
      </c>
      <c r="E8" s="23" t="s">
        <v>1474</v>
      </c>
      <c r="F8" s="23" t="s">
        <v>2869</v>
      </c>
      <c r="G8" s="23" t="e">
        <v>#N/A</v>
      </c>
      <c r="H8" s="23" t="s">
        <v>3007</v>
      </c>
      <c r="I8" s="23" t="b">
        <v>0</v>
      </c>
      <c r="J8" s="23" t="s">
        <v>463</v>
      </c>
      <c r="K8" s="23" t="s">
        <v>464</v>
      </c>
      <c r="L8" s="23" t="s">
        <v>465</v>
      </c>
      <c r="M8" s="23" t="s">
        <v>452</v>
      </c>
      <c r="N8" s="43"/>
      <c r="O8" s="43"/>
      <c r="P8" s="43" t="s">
        <v>139</v>
      </c>
      <c r="Q8" s="43"/>
      <c r="XFC8" s="120"/>
      <c r="XFD8" s="10"/>
    </row>
    <row r="9" spans="1:17 16383:16384" s="21" customFormat="1" ht="192" customHeight="1">
      <c r="B9" s="23"/>
      <c r="C9" s="23"/>
      <c r="D9" s="21">
        <v>0</v>
      </c>
      <c r="E9" s="23" t="s">
        <v>1468</v>
      </c>
      <c r="F9" s="23" t="s">
        <v>2869</v>
      </c>
      <c r="G9" s="23" t="e">
        <v>#N/A</v>
      </c>
      <c r="H9" s="23" t="s">
        <v>3008</v>
      </c>
      <c r="I9" s="23" t="b">
        <v>0</v>
      </c>
      <c r="J9" s="23" t="s">
        <v>466</v>
      </c>
      <c r="K9" s="23" t="s">
        <v>467</v>
      </c>
      <c r="L9" s="23" t="s">
        <v>468</v>
      </c>
      <c r="M9" s="23" t="s">
        <v>452</v>
      </c>
      <c r="N9" s="43"/>
      <c r="O9" s="43"/>
      <c r="P9" s="43" t="s">
        <v>139</v>
      </c>
      <c r="Q9" s="43"/>
      <c r="XFC9" s="120"/>
      <c r="XFD9" s="10"/>
    </row>
    <row r="10" spans="1:17 16383:16384" s="21" customFormat="1" ht="16.2" customHeight="1">
      <c r="B10" s="23" t="s">
        <v>2812</v>
      </c>
      <c r="C10" s="23"/>
      <c r="D10" s="21">
        <v>1</v>
      </c>
      <c r="E10" s="23"/>
      <c r="F10" s="23" t="s">
        <v>139</v>
      </c>
      <c r="G10" s="23" t="s">
        <v>139</v>
      </c>
      <c r="H10" s="23" t="s">
        <v>2868</v>
      </c>
      <c r="I10" s="23" t="s">
        <v>139</v>
      </c>
      <c r="J10" s="23" t="s">
        <v>469</v>
      </c>
      <c r="K10" s="23" t="s">
        <v>138</v>
      </c>
      <c r="L10" s="23" t="s">
        <v>139</v>
      </c>
      <c r="M10" s="23" t="s">
        <v>139</v>
      </c>
      <c r="N10" s="43"/>
      <c r="O10" s="43"/>
      <c r="P10" s="43" t="s">
        <v>139</v>
      </c>
      <c r="Q10" s="43"/>
      <c r="XFC10" s="120"/>
      <c r="XFD10" s="10"/>
    </row>
    <row r="11" spans="1:17 16383:16384" s="21" customFormat="1" ht="198" customHeight="1">
      <c r="B11" s="23"/>
      <c r="C11" s="23"/>
      <c r="D11" s="21">
        <v>0</v>
      </c>
      <c r="E11" s="23" t="s">
        <v>3009</v>
      </c>
      <c r="F11" s="23" t="s">
        <v>2869</v>
      </c>
      <c r="G11" s="23" t="e">
        <v>#N/A</v>
      </c>
      <c r="H11" s="23" t="s">
        <v>3010</v>
      </c>
      <c r="I11" s="23" t="b">
        <v>0</v>
      </c>
      <c r="J11" s="23" t="s">
        <v>470</v>
      </c>
      <c r="K11" s="23" t="s">
        <v>471</v>
      </c>
      <c r="L11" s="23" t="s">
        <v>472</v>
      </c>
      <c r="M11" s="23" t="s">
        <v>143</v>
      </c>
      <c r="N11" s="43"/>
      <c r="O11" s="43"/>
      <c r="P11" s="43" t="s">
        <v>139</v>
      </c>
      <c r="Q11" s="43"/>
      <c r="XFC11" s="120"/>
      <c r="XFD11" s="10"/>
    </row>
    <row r="12" spans="1:17 16383:16384" s="21" customFormat="1" ht="20.399999999999999">
      <c r="B12" s="23" t="s">
        <v>1467</v>
      </c>
      <c r="C12" s="23"/>
      <c r="D12" s="21">
        <v>1</v>
      </c>
      <c r="E12" s="23"/>
      <c r="F12" s="23" t="s">
        <v>139</v>
      </c>
      <c r="G12" s="23" t="s">
        <v>139</v>
      </c>
      <c r="H12" s="23" t="s">
        <v>2868</v>
      </c>
      <c r="I12" s="23" t="s">
        <v>139</v>
      </c>
      <c r="J12" s="23" t="s">
        <v>473</v>
      </c>
      <c r="K12" s="23" t="s">
        <v>138</v>
      </c>
      <c r="L12" s="23" t="s">
        <v>139</v>
      </c>
      <c r="M12" s="23" t="s">
        <v>139</v>
      </c>
      <c r="N12" s="43"/>
      <c r="O12" s="43"/>
      <c r="P12" s="43" t="s">
        <v>139</v>
      </c>
      <c r="Q12" s="43"/>
      <c r="XFC12" s="120"/>
      <c r="XFD12" s="10"/>
    </row>
    <row r="13" spans="1:17 16383:16384" s="21" customFormat="1" ht="262.5" customHeight="1">
      <c r="B13" s="23"/>
      <c r="C13" s="23"/>
      <c r="D13" s="21">
        <v>0</v>
      </c>
      <c r="E13" s="23" t="s">
        <v>1462</v>
      </c>
      <c r="F13" s="23" t="s">
        <v>2869</v>
      </c>
      <c r="G13" s="23" t="e">
        <v>#N/A</v>
      </c>
      <c r="H13" s="23" t="s">
        <v>3011</v>
      </c>
      <c r="I13" s="23" t="b">
        <v>0</v>
      </c>
      <c r="J13" s="23" t="s">
        <v>474</v>
      </c>
      <c r="K13" s="23" t="s">
        <v>475</v>
      </c>
      <c r="L13" s="23" t="s">
        <v>476</v>
      </c>
      <c r="M13" s="23" t="s">
        <v>143</v>
      </c>
      <c r="N13" s="43"/>
      <c r="O13" s="43"/>
      <c r="P13" s="43" t="s">
        <v>139</v>
      </c>
      <c r="Q13" s="43"/>
      <c r="XFC13" s="120"/>
      <c r="XFD13" s="10"/>
    </row>
    <row r="14" spans="1:17 16383:16384" s="21" customFormat="1" ht="25.95" customHeight="1">
      <c r="B14" s="23" t="s">
        <v>1484</v>
      </c>
      <c r="C14" s="23"/>
      <c r="D14" s="21">
        <v>1</v>
      </c>
      <c r="E14" s="23"/>
      <c r="F14" s="23" t="s">
        <v>139</v>
      </c>
      <c r="G14" s="23" t="s">
        <v>139</v>
      </c>
      <c r="H14" s="23" t="s">
        <v>2868</v>
      </c>
      <c r="I14" s="23" t="s">
        <v>139</v>
      </c>
      <c r="J14" s="23" t="s">
        <v>477</v>
      </c>
      <c r="K14" s="23" t="s">
        <v>138</v>
      </c>
      <c r="L14" s="23" t="s">
        <v>139</v>
      </c>
      <c r="M14" s="23" t="s">
        <v>139</v>
      </c>
      <c r="N14" s="43"/>
      <c r="O14" s="43"/>
      <c r="P14" s="43" t="s">
        <v>139</v>
      </c>
      <c r="Q14" s="43"/>
      <c r="XFC14" s="120"/>
      <c r="XFD14" s="10"/>
    </row>
    <row r="15" spans="1:17 16383:16384" s="21" customFormat="1" ht="262.95" customHeight="1">
      <c r="B15" s="23"/>
      <c r="C15" s="23"/>
      <c r="D15" s="21">
        <v>0</v>
      </c>
      <c r="E15" s="23" t="s">
        <v>1479</v>
      </c>
      <c r="F15" s="23" t="s">
        <v>2869</v>
      </c>
      <c r="G15" s="23" t="e">
        <v>#N/A</v>
      </c>
      <c r="H15" s="23" t="s">
        <v>3012</v>
      </c>
      <c r="I15" s="23" t="b">
        <v>0</v>
      </c>
      <c r="J15" s="23" t="s">
        <v>478</v>
      </c>
      <c r="K15" s="23" t="s">
        <v>479</v>
      </c>
      <c r="L15" s="23" t="s">
        <v>480</v>
      </c>
      <c r="M15" s="23" t="s">
        <v>452</v>
      </c>
      <c r="N15" s="43"/>
      <c r="O15" s="43"/>
      <c r="P15" s="43" t="s">
        <v>139</v>
      </c>
      <c r="Q15" s="43"/>
      <c r="XFC15" s="120"/>
      <c r="XFD15" s="10"/>
    </row>
    <row r="16" spans="1:17 16383:16384" s="21" customFormat="1" ht="30.6">
      <c r="B16" s="23" t="s">
        <v>1602</v>
      </c>
      <c r="C16" s="23"/>
      <c r="D16" s="21">
        <v>1</v>
      </c>
      <c r="E16" s="23"/>
      <c r="F16" s="23" t="s">
        <v>139</v>
      </c>
      <c r="G16" s="23" t="s">
        <v>139</v>
      </c>
      <c r="H16" s="23" t="s">
        <v>2868</v>
      </c>
      <c r="I16" s="23" t="s">
        <v>139</v>
      </c>
      <c r="J16" s="23" t="s">
        <v>481</v>
      </c>
      <c r="K16" s="23" t="s">
        <v>138</v>
      </c>
      <c r="L16" s="23" t="s">
        <v>139</v>
      </c>
      <c r="M16" s="23" t="s">
        <v>139</v>
      </c>
      <c r="N16" s="43"/>
      <c r="O16" s="43"/>
      <c r="P16" s="43" t="s">
        <v>139</v>
      </c>
      <c r="Q16" s="43"/>
      <c r="XFC16" s="120"/>
      <c r="XFD16" s="10"/>
    </row>
    <row r="17" spans="2:17 16383:16384" s="21" customFormat="1" ht="271.95" customHeight="1">
      <c r="B17" s="23"/>
      <c r="C17" s="23"/>
      <c r="D17" s="21">
        <v>0</v>
      </c>
      <c r="E17" s="23" t="s">
        <v>3013</v>
      </c>
      <c r="F17" s="23" t="s">
        <v>2869</v>
      </c>
      <c r="G17" s="23" t="e">
        <v>#N/A</v>
      </c>
      <c r="H17" s="23" t="s">
        <v>3014</v>
      </c>
      <c r="I17" s="23" t="b">
        <v>0</v>
      </c>
      <c r="J17" s="23" t="s">
        <v>482</v>
      </c>
      <c r="K17" s="23" t="s">
        <v>483</v>
      </c>
      <c r="L17" s="23" t="s">
        <v>484</v>
      </c>
      <c r="M17" s="23" t="s">
        <v>143</v>
      </c>
      <c r="N17" s="43"/>
      <c r="O17" s="43"/>
      <c r="P17" s="43" t="s">
        <v>139</v>
      </c>
      <c r="Q17" s="43"/>
      <c r="XFC17" s="120"/>
      <c r="XFD17" s="10"/>
    </row>
    <row r="18" spans="2:17 16383:16384" s="21" customFormat="1" ht="75" customHeight="1">
      <c r="B18" s="23"/>
      <c r="C18" s="23"/>
      <c r="D18" s="21">
        <v>0</v>
      </c>
      <c r="E18" s="23" t="s">
        <v>3015</v>
      </c>
      <c r="F18" s="23" t="s">
        <v>2869</v>
      </c>
      <c r="G18" s="23" t="e">
        <v>#N/A</v>
      </c>
      <c r="H18" s="23" t="s">
        <v>3016</v>
      </c>
      <c r="I18" s="23" t="b">
        <v>0</v>
      </c>
      <c r="J18" s="23" t="s">
        <v>485</v>
      </c>
      <c r="K18" s="23" t="s">
        <v>486</v>
      </c>
      <c r="L18" s="23" t="s">
        <v>487</v>
      </c>
      <c r="M18" s="23" t="s">
        <v>143</v>
      </c>
      <c r="N18" s="43"/>
      <c r="O18" s="43"/>
      <c r="P18" s="43" t="s">
        <v>139</v>
      </c>
      <c r="Q18" s="43"/>
      <c r="XFC18" s="120"/>
      <c r="XFD18" s="10"/>
    </row>
    <row r="19" spans="2:17 16383:16384" s="21" customFormat="1" ht="81.900000000000006" customHeight="1">
      <c r="B19" s="23"/>
      <c r="C19" s="23"/>
      <c r="D19" s="21">
        <v>0</v>
      </c>
      <c r="E19" s="23" t="s">
        <v>1597</v>
      </c>
      <c r="F19" s="23" t="s">
        <v>2869</v>
      </c>
      <c r="G19" s="23" t="e">
        <v>#N/A</v>
      </c>
      <c r="H19" s="23" t="s">
        <v>3017</v>
      </c>
      <c r="I19" s="23" t="b">
        <v>0</v>
      </c>
      <c r="J19" s="23" t="s">
        <v>488</v>
      </c>
      <c r="K19" s="23" t="s">
        <v>489</v>
      </c>
      <c r="L19" s="23" t="s">
        <v>490</v>
      </c>
      <c r="M19" s="23" t="s">
        <v>143</v>
      </c>
      <c r="N19" s="43"/>
      <c r="O19" s="43"/>
      <c r="P19" s="43" t="s">
        <v>139</v>
      </c>
      <c r="Q19" s="43"/>
      <c r="XFC19" s="120"/>
      <c r="XFD19" s="10"/>
    </row>
    <row r="20" spans="2:17 16383:16384" s="21" customFormat="1" ht="45.45" customHeight="1">
      <c r="B20" s="23" t="s">
        <v>2791</v>
      </c>
      <c r="C20" s="23"/>
      <c r="D20" s="21">
        <v>1</v>
      </c>
      <c r="E20" s="23"/>
      <c r="F20" s="23" t="s">
        <v>139</v>
      </c>
      <c r="G20" s="23" t="s">
        <v>139</v>
      </c>
      <c r="H20" s="23" t="s">
        <v>2868</v>
      </c>
      <c r="I20" s="23" t="s">
        <v>139</v>
      </c>
      <c r="J20" s="23" t="s">
        <v>491</v>
      </c>
      <c r="K20" s="23" t="s">
        <v>138</v>
      </c>
      <c r="L20" s="23" t="s">
        <v>139</v>
      </c>
      <c r="M20" s="23" t="s">
        <v>139</v>
      </c>
      <c r="N20" s="43"/>
      <c r="O20" s="43"/>
      <c r="P20" s="43" t="s">
        <v>139</v>
      </c>
      <c r="Q20" s="43"/>
      <c r="XFC20" s="120"/>
      <c r="XFD20" s="10"/>
    </row>
    <row r="21" spans="2:17 16383:16384" s="21" customFormat="1" ht="107.7" customHeight="1">
      <c r="B21" s="23"/>
      <c r="C21" s="23"/>
      <c r="D21" s="21">
        <v>0</v>
      </c>
      <c r="E21" s="23" t="s">
        <v>3018</v>
      </c>
      <c r="F21" s="23" t="s">
        <v>2869</v>
      </c>
      <c r="G21" s="23" t="e">
        <v>#N/A</v>
      </c>
      <c r="H21" s="23" t="s">
        <v>3019</v>
      </c>
      <c r="I21" s="23" t="b">
        <v>0</v>
      </c>
      <c r="J21" s="23" t="s">
        <v>492</v>
      </c>
      <c r="K21" s="23" t="s">
        <v>493</v>
      </c>
      <c r="L21" s="23" t="s">
        <v>494</v>
      </c>
      <c r="M21" s="23" t="s">
        <v>452</v>
      </c>
      <c r="N21" s="43"/>
      <c r="O21" s="43"/>
      <c r="P21" s="43" t="s">
        <v>139</v>
      </c>
      <c r="Q21" s="43"/>
      <c r="XFC21" s="120"/>
      <c r="XFD21" s="10"/>
    </row>
    <row r="22" spans="2:17 16383:16384" s="21" customFormat="1" ht="20.399999999999999">
      <c r="B22" s="23" t="s">
        <v>2786</v>
      </c>
      <c r="C22" s="23"/>
      <c r="D22" s="21">
        <v>1</v>
      </c>
      <c r="E22" s="23"/>
      <c r="F22" s="23" t="s">
        <v>139</v>
      </c>
      <c r="G22" s="23" t="s">
        <v>139</v>
      </c>
      <c r="H22" s="23" t="s">
        <v>2868</v>
      </c>
      <c r="I22" s="23" t="s">
        <v>139</v>
      </c>
      <c r="J22" s="23" t="s">
        <v>495</v>
      </c>
      <c r="K22" s="23" t="s">
        <v>138</v>
      </c>
      <c r="L22" s="23" t="s">
        <v>139</v>
      </c>
      <c r="M22" s="23" t="s">
        <v>139</v>
      </c>
      <c r="N22" s="43"/>
      <c r="O22" s="43"/>
      <c r="P22" s="43" t="s">
        <v>139</v>
      </c>
      <c r="Q22" s="43"/>
      <c r="XFC22" s="120"/>
      <c r="XFD22" s="10"/>
    </row>
    <row r="23" spans="2:17 16383:16384" s="21" customFormat="1" ht="190.5" customHeight="1">
      <c r="B23" s="23"/>
      <c r="C23" s="23"/>
      <c r="D23" s="21">
        <v>0</v>
      </c>
      <c r="E23" s="23" t="s">
        <v>3020</v>
      </c>
      <c r="F23" s="23" t="s">
        <v>2869</v>
      </c>
      <c r="G23" s="23" t="e">
        <v>#N/A</v>
      </c>
      <c r="H23" s="23" t="s">
        <v>3021</v>
      </c>
      <c r="I23" s="23" t="b">
        <v>0</v>
      </c>
      <c r="J23" s="23" t="s">
        <v>496</v>
      </c>
      <c r="K23" s="23" t="s">
        <v>497</v>
      </c>
      <c r="L23" s="23" t="s">
        <v>498</v>
      </c>
      <c r="M23" s="23" t="s">
        <v>452</v>
      </c>
      <c r="N23" s="43"/>
      <c r="O23" s="43"/>
      <c r="P23" s="43" t="s">
        <v>139</v>
      </c>
      <c r="Q23" s="43"/>
      <c r="XFC23" s="120"/>
      <c r="XFD23" s="10"/>
    </row>
    <row r="24" spans="2:17 16383:16384" s="21" customFormat="1" ht="20.399999999999999">
      <c r="B24" s="23" t="s">
        <v>1496</v>
      </c>
      <c r="C24" s="23"/>
      <c r="D24" s="21">
        <v>1</v>
      </c>
      <c r="E24" s="23"/>
      <c r="F24" s="23" t="s">
        <v>139</v>
      </c>
      <c r="G24" s="23" t="s">
        <v>139</v>
      </c>
      <c r="H24" s="23" t="s">
        <v>2868</v>
      </c>
      <c r="I24" s="23" t="s">
        <v>139</v>
      </c>
      <c r="J24" s="23" t="s">
        <v>499</v>
      </c>
      <c r="K24" s="23" t="s">
        <v>138</v>
      </c>
      <c r="L24" s="23" t="s">
        <v>139</v>
      </c>
      <c r="M24" s="23" t="s">
        <v>139</v>
      </c>
      <c r="N24" s="43"/>
      <c r="O24" s="43"/>
      <c r="P24" s="43" t="s">
        <v>139</v>
      </c>
      <c r="Q24" s="43"/>
      <c r="XFC24" s="120"/>
      <c r="XFD24" s="10"/>
    </row>
    <row r="25" spans="2:17 16383:16384" s="21" customFormat="1" ht="150.75" customHeight="1">
      <c r="B25" s="23"/>
      <c r="C25" s="23"/>
      <c r="D25" s="21">
        <v>0</v>
      </c>
      <c r="E25" s="23" t="s">
        <v>1491</v>
      </c>
      <c r="F25" s="23" t="s">
        <v>2869</v>
      </c>
      <c r="G25" s="23" t="e">
        <v>#N/A</v>
      </c>
      <c r="H25" s="23" t="s">
        <v>3022</v>
      </c>
      <c r="I25" s="23" t="b">
        <v>0</v>
      </c>
      <c r="J25" s="23" t="s">
        <v>500</v>
      </c>
      <c r="K25" s="23" t="s">
        <v>501</v>
      </c>
      <c r="L25" s="23" t="s">
        <v>502</v>
      </c>
      <c r="M25" s="23" t="s">
        <v>143</v>
      </c>
      <c r="N25" s="43"/>
      <c r="O25" s="43"/>
      <c r="P25" s="43" t="s">
        <v>139</v>
      </c>
      <c r="Q25" s="43"/>
      <c r="XFC25" s="120"/>
      <c r="XFD25" s="10"/>
    </row>
    <row r="26" spans="2:17 16383:16384" s="21" customFormat="1" ht="262.95" customHeight="1">
      <c r="B26" s="23"/>
      <c r="C26" s="23"/>
      <c r="D26" s="21">
        <v>0</v>
      </c>
      <c r="E26" s="23" t="s">
        <v>1502</v>
      </c>
      <c r="F26" s="23" t="s">
        <v>2869</v>
      </c>
      <c r="G26" s="23" t="e">
        <v>#N/A</v>
      </c>
      <c r="H26" s="23" t="s">
        <v>3023</v>
      </c>
      <c r="I26" s="23" t="b">
        <v>0</v>
      </c>
      <c r="J26" s="23" t="s">
        <v>503</v>
      </c>
      <c r="K26" s="23" t="s">
        <v>504</v>
      </c>
      <c r="L26" s="23" t="s">
        <v>505</v>
      </c>
      <c r="M26" s="23" t="s">
        <v>143</v>
      </c>
      <c r="N26" s="43"/>
      <c r="O26" s="43"/>
      <c r="P26" s="43" t="s">
        <v>139</v>
      </c>
      <c r="Q26" s="43"/>
      <c r="XFC26" s="120"/>
      <c r="XFD26" s="10"/>
    </row>
    <row r="27" spans="2:17 16383:16384" s="21" customFormat="1" ht="144" customHeight="1">
      <c r="B27" s="23"/>
      <c r="C27" s="23"/>
      <c r="D27" s="21">
        <v>0</v>
      </c>
      <c r="E27" s="23" t="s">
        <v>1507</v>
      </c>
      <c r="F27" s="23" t="s">
        <v>2869</v>
      </c>
      <c r="G27" s="23" t="e">
        <v>#N/A</v>
      </c>
      <c r="H27" s="23" t="s">
        <v>3024</v>
      </c>
      <c r="I27" s="23" t="b">
        <v>0</v>
      </c>
      <c r="J27" s="23" t="s">
        <v>506</v>
      </c>
      <c r="K27" s="23" t="s">
        <v>507</v>
      </c>
      <c r="L27" s="23" t="s">
        <v>508</v>
      </c>
      <c r="M27" s="23" t="s">
        <v>143</v>
      </c>
      <c r="N27" s="43"/>
      <c r="O27" s="43"/>
      <c r="P27" s="43" t="s">
        <v>139</v>
      </c>
      <c r="Q27" s="43"/>
      <c r="XFC27" s="120"/>
      <c r="XFD27" s="10"/>
    </row>
    <row r="28" spans="2:17 16383:16384" s="21" customFormat="1" ht="75" customHeight="1">
      <c r="B28" s="23"/>
      <c r="C28" s="23"/>
      <c r="D28" s="21">
        <v>0</v>
      </c>
      <c r="E28" s="23" t="s">
        <v>1497</v>
      </c>
      <c r="F28" s="23" t="s">
        <v>2869</v>
      </c>
      <c r="G28" s="23" t="e">
        <v>#N/A</v>
      </c>
      <c r="H28" s="23" t="s">
        <v>3025</v>
      </c>
      <c r="I28" s="23" t="b">
        <v>0</v>
      </c>
      <c r="J28" s="23" t="s">
        <v>509</v>
      </c>
      <c r="K28" s="23" t="s">
        <v>510</v>
      </c>
      <c r="L28" s="23" t="s">
        <v>511</v>
      </c>
      <c r="M28" s="23" t="s">
        <v>143</v>
      </c>
      <c r="N28" s="43"/>
      <c r="O28" s="43"/>
      <c r="P28" s="43" t="s">
        <v>139</v>
      </c>
      <c r="Q28" s="43"/>
      <c r="XFC28" s="120"/>
      <c r="XFD28" s="10"/>
    </row>
    <row r="29" spans="2:17 16383:16384" s="21" customFormat="1" ht="199.95" customHeight="1">
      <c r="B29" s="23"/>
      <c r="C29" s="23"/>
      <c r="D29" s="21">
        <v>0</v>
      </c>
      <c r="E29" s="23" t="s">
        <v>1512</v>
      </c>
      <c r="F29" s="23" t="s">
        <v>2869</v>
      </c>
      <c r="G29" s="23" t="e">
        <v>#N/A</v>
      </c>
      <c r="H29" s="23" t="s">
        <v>3026</v>
      </c>
      <c r="I29" s="23" t="b">
        <v>0</v>
      </c>
      <c r="J29" s="23" t="s">
        <v>512</v>
      </c>
      <c r="K29" s="23" t="s">
        <v>513</v>
      </c>
      <c r="L29" s="23" t="s">
        <v>514</v>
      </c>
      <c r="M29" s="23" t="s">
        <v>143</v>
      </c>
      <c r="N29" s="43"/>
      <c r="O29" s="43"/>
      <c r="P29" s="43" t="s">
        <v>139</v>
      </c>
      <c r="Q29" s="43"/>
      <c r="XFC29" s="120"/>
      <c r="XFD29" s="10"/>
    </row>
    <row r="30" spans="2:17 16383:16384" s="21" customFormat="1" ht="274.5" customHeight="1">
      <c r="B30" s="23"/>
      <c r="C30" s="23"/>
      <c r="D30" s="21">
        <v>0</v>
      </c>
      <c r="E30" s="23" t="s">
        <v>1517</v>
      </c>
      <c r="F30" s="23" t="s">
        <v>2869</v>
      </c>
      <c r="G30" s="23" t="e">
        <v>#N/A</v>
      </c>
      <c r="H30" s="23" t="s">
        <v>3027</v>
      </c>
      <c r="I30" s="23" t="b">
        <v>0</v>
      </c>
      <c r="J30" s="23" t="s">
        <v>515</v>
      </c>
      <c r="K30" s="23" t="s">
        <v>516</v>
      </c>
      <c r="L30" s="23" t="s">
        <v>517</v>
      </c>
      <c r="M30" s="23" t="s">
        <v>143</v>
      </c>
      <c r="N30" s="43"/>
      <c r="O30" s="43"/>
      <c r="P30" s="43" t="s">
        <v>139</v>
      </c>
      <c r="Q30" s="43"/>
      <c r="XFC30" s="120"/>
      <c r="XFD30" s="10"/>
    </row>
    <row r="31" spans="2:17 16383:16384" s="21" customFormat="1" ht="100.2" customHeight="1">
      <c r="B31" s="23"/>
      <c r="C31" s="23"/>
      <c r="D31" s="21">
        <v>0</v>
      </c>
      <c r="E31" s="23" t="s">
        <v>3028</v>
      </c>
      <c r="F31" s="23" t="s">
        <v>2869</v>
      </c>
      <c r="G31" s="23" t="e">
        <v>#N/A</v>
      </c>
      <c r="H31" s="23" t="s">
        <v>3029</v>
      </c>
      <c r="I31" s="23" t="b">
        <v>0</v>
      </c>
      <c r="J31" s="23" t="s">
        <v>518</v>
      </c>
      <c r="K31" s="23" t="s">
        <v>519</v>
      </c>
      <c r="L31" s="23" t="s">
        <v>520</v>
      </c>
      <c r="M31" s="23" t="s">
        <v>452</v>
      </c>
      <c r="N31" s="43"/>
      <c r="O31" s="43"/>
      <c r="P31" s="43" t="s">
        <v>139</v>
      </c>
      <c r="Q31" s="43"/>
      <c r="XFC31" s="120"/>
      <c r="XFD31" s="10"/>
    </row>
    <row r="32" spans="2:17 16383:16384" s="21" customFormat="1" ht="167.25" customHeight="1">
      <c r="B32" s="23"/>
      <c r="C32" s="23"/>
      <c r="D32" s="21">
        <v>0</v>
      </c>
      <c r="E32" s="23" t="s">
        <v>1603</v>
      </c>
      <c r="F32" s="23" t="s">
        <v>2869</v>
      </c>
      <c r="G32" s="23" t="e">
        <v>#N/A</v>
      </c>
      <c r="H32" s="23" t="s">
        <v>3030</v>
      </c>
      <c r="I32" s="23" t="b">
        <v>0</v>
      </c>
      <c r="J32" s="23" t="s">
        <v>521</v>
      </c>
      <c r="K32" s="23" t="s">
        <v>522</v>
      </c>
      <c r="L32" s="23" t="s">
        <v>523</v>
      </c>
      <c r="M32" s="23" t="s">
        <v>143</v>
      </c>
      <c r="N32" s="43"/>
      <c r="O32" s="43"/>
      <c r="P32" s="43" t="s">
        <v>139</v>
      </c>
      <c r="Q32" s="43"/>
      <c r="XFC32" s="120"/>
      <c r="XFD32" s="10"/>
    </row>
    <row r="33" spans="2:17 16383:16384" s="21" customFormat="1" ht="58.5" customHeight="1">
      <c r="B33" s="23" t="s">
        <v>1446</v>
      </c>
      <c r="C33" s="23"/>
      <c r="D33" s="21">
        <v>1</v>
      </c>
      <c r="E33" s="23"/>
      <c r="F33" s="23" t="s">
        <v>139</v>
      </c>
      <c r="G33" s="23" t="s">
        <v>139</v>
      </c>
      <c r="H33" s="23" t="s">
        <v>2868</v>
      </c>
      <c r="I33" s="23" t="s">
        <v>139</v>
      </c>
      <c r="J33" s="23" t="s">
        <v>524</v>
      </c>
      <c r="K33" s="23" t="s">
        <v>138</v>
      </c>
      <c r="L33" s="23" t="s">
        <v>139</v>
      </c>
      <c r="M33" s="23" t="s">
        <v>139</v>
      </c>
      <c r="N33" s="43"/>
      <c r="O33" s="43"/>
      <c r="P33" s="43" t="s">
        <v>139</v>
      </c>
      <c r="Q33" s="43"/>
      <c r="XFC33" s="120"/>
      <c r="XFD33" s="10"/>
    </row>
    <row r="34" spans="2:17 16383:16384" s="21" customFormat="1" ht="40.5" customHeight="1">
      <c r="B34" s="23"/>
      <c r="C34" s="23" t="s">
        <v>2418</v>
      </c>
      <c r="D34" s="21">
        <v>1</v>
      </c>
      <c r="E34" s="23"/>
      <c r="F34" s="23" t="s">
        <v>139</v>
      </c>
      <c r="G34" s="23" t="s">
        <v>139</v>
      </c>
      <c r="H34" s="23" t="s">
        <v>2868</v>
      </c>
      <c r="I34" s="23" t="s">
        <v>139</v>
      </c>
      <c r="J34" s="23" t="s">
        <v>525</v>
      </c>
      <c r="K34" s="23" t="s">
        <v>138</v>
      </c>
      <c r="L34" s="23" t="s">
        <v>139</v>
      </c>
      <c r="M34" s="23" t="s">
        <v>139</v>
      </c>
      <c r="N34" s="43"/>
      <c r="O34" s="43"/>
      <c r="P34" s="43" t="s">
        <v>139</v>
      </c>
      <c r="Q34" s="43"/>
      <c r="XFC34" s="120"/>
      <c r="XFD34" s="10"/>
    </row>
    <row r="35" spans="2:17 16383:16384" s="21" customFormat="1" ht="160.94999999999999" customHeight="1">
      <c r="B35" s="23"/>
      <c r="C35" s="23"/>
      <c r="D35" s="21">
        <v>0</v>
      </c>
      <c r="E35" s="23" t="s">
        <v>3031</v>
      </c>
      <c r="F35" s="23" t="s">
        <v>2869</v>
      </c>
      <c r="G35" s="23" t="e">
        <v>#N/A</v>
      </c>
      <c r="H35" s="23" t="s">
        <v>3032</v>
      </c>
      <c r="I35" s="23" t="b">
        <v>0</v>
      </c>
      <c r="J35" s="23" t="s">
        <v>526</v>
      </c>
      <c r="K35" s="23" t="s">
        <v>527</v>
      </c>
      <c r="L35" s="23" t="s">
        <v>528</v>
      </c>
      <c r="M35" s="23" t="s">
        <v>143</v>
      </c>
      <c r="N35" s="43"/>
      <c r="O35" s="43"/>
      <c r="P35" s="43" t="s">
        <v>139</v>
      </c>
      <c r="Q35" s="43"/>
      <c r="XFC35" s="120"/>
      <c r="XFD35" s="10"/>
    </row>
    <row r="36" spans="2:17 16383:16384" s="21" customFormat="1" ht="236.7" customHeight="1">
      <c r="B36" s="23"/>
      <c r="C36" s="23"/>
      <c r="D36" s="21">
        <v>0</v>
      </c>
      <c r="E36" s="23" t="s">
        <v>3033</v>
      </c>
      <c r="F36" s="23" t="s">
        <v>2869</v>
      </c>
      <c r="G36" s="23" t="e">
        <v>#N/A</v>
      </c>
      <c r="H36" s="23" t="s">
        <v>3034</v>
      </c>
      <c r="I36" s="23" t="b">
        <v>0</v>
      </c>
      <c r="J36" s="23" t="s">
        <v>529</v>
      </c>
      <c r="K36" s="23" t="s">
        <v>530</v>
      </c>
      <c r="L36" s="23" t="s">
        <v>531</v>
      </c>
      <c r="M36" s="23" t="s">
        <v>143</v>
      </c>
      <c r="N36" s="43"/>
      <c r="O36" s="43"/>
      <c r="P36" s="43" t="s">
        <v>139</v>
      </c>
      <c r="Q36" s="43"/>
      <c r="XFC36" s="120"/>
      <c r="XFD36" s="10"/>
    </row>
    <row r="37" spans="2:17 16383:16384" s="21" customFormat="1" ht="222.45" customHeight="1">
      <c r="B37" s="23"/>
      <c r="C37" s="23"/>
      <c r="D37" s="21">
        <v>0</v>
      </c>
      <c r="E37" s="23" t="s">
        <v>3035</v>
      </c>
      <c r="F37" s="23" t="s">
        <v>2869</v>
      </c>
      <c r="G37" s="23" t="e">
        <v>#N/A</v>
      </c>
      <c r="H37" s="23" t="s">
        <v>3036</v>
      </c>
      <c r="I37" s="23" t="b">
        <v>0</v>
      </c>
      <c r="J37" s="23" t="s">
        <v>532</v>
      </c>
      <c r="K37" s="23" t="s">
        <v>533</v>
      </c>
      <c r="L37" s="23" t="s">
        <v>534</v>
      </c>
      <c r="M37" s="23" t="s">
        <v>143</v>
      </c>
      <c r="N37" s="43"/>
      <c r="O37" s="43"/>
      <c r="P37" s="43" t="s">
        <v>139</v>
      </c>
      <c r="Q37" s="43"/>
      <c r="XFC37" s="120"/>
      <c r="XFD37" s="10"/>
    </row>
    <row r="38" spans="2:17 16383:16384" s="21" customFormat="1" ht="30.6">
      <c r="B38" s="23"/>
      <c r="C38" s="23" t="s">
        <v>2410</v>
      </c>
      <c r="D38" s="21">
        <v>1</v>
      </c>
      <c r="E38" s="23"/>
      <c r="F38" s="23" t="s">
        <v>139</v>
      </c>
      <c r="G38" s="23" t="s">
        <v>139</v>
      </c>
      <c r="H38" s="23" t="s">
        <v>2868</v>
      </c>
      <c r="I38" s="23" t="s">
        <v>139</v>
      </c>
      <c r="J38" s="23" t="s">
        <v>535</v>
      </c>
      <c r="K38" s="23" t="s">
        <v>138</v>
      </c>
      <c r="L38" s="23" t="s">
        <v>139</v>
      </c>
      <c r="M38" s="23" t="s">
        <v>139</v>
      </c>
      <c r="N38" s="43"/>
      <c r="O38" s="43"/>
      <c r="P38" s="43" t="s">
        <v>139</v>
      </c>
      <c r="Q38" s="43"/>
      <c r="XFC38" s="120"/>
      <c r="XFD38" s="10"/>
    </row>
    <row r="39" spans="2:17 16383:16384" s="21" customFormat="1" ht="409.5" customHeight="1">
      <c r="B39" s="23"/>
      <c r="C39" s="23"/>
      <c r="D39" s="21">
        <v>0</v>
      </c>
      <c r="E39" s="23" t="s">
        <v>3037</v>
      </c>
      <c r="F39" s="23" t="s">
        <v>2869</v>
      </c>
      <c r="G39" s="23" t="e">
        <v>#N/A</v>
      </c>
      <c r="H39" s="23" t="s">
        <v>3038</v>
      </c>
      <c r="I39" s="23" t="b">
        <v>0</v>
      </c>
      <c r="J39" s="23" t="s">
        <v>536</v>
      </c>
      <c r="K39" s="23" t="s">
        <v>537</v>
      </c>
      <c r="L39" s="104" t="s">
        <v>538</v>
      </c>
      <c r="M39" s="23" t="s">
        <v>143</v>
      </c>
      <c r="N39" s="43"/>
      <c r="O39" s="43"/>
      <c r="P39" s="43" t="s">
        <v>139</v>
      </c>
      <c r="Q39" s="43"/>
      <c r="XFC39" s="120"/>
      <c r="XFD39" s="10"/>
    </row>
    <row r="40" spans="2:17 16383:16384" s="21" customFormat="1" ht="47.25" customHeight="1">
      <c r="B40" s="23"/>
      <c r="C40" s="23"/>
      <c r="D40" s="21">
        <v>0</v>
      </c>
      <c r="E40" s="23" t="s">
        <v>3039</v>
      </c>
      <c r="F40" s="23" t="s">
        <v>2869</v>
      </c>
      <c r="G40" s="23" t="e">
        <v>#N/A</v>
      </c>
      <c r="H40" s="23" t="s">
        <v>3040</v>
      </c>
      <c r="I40" s="23" t="b">
        <v>0</v>
      </c>
      <c r="J40" s="23" t="s">
        <v>539</v>
      </c>
      <c r="K40" s="23" t="s">
        <v>540</v>
      </c>
      <c r="L40" s="23" t="s">
        <v>541</v>
      </c>
      <c r="M40" s="23" t="s">
        <v>452</v>
      </c>
      <c r="N40" s="43"/>
      <c r="O40" s="43"/>
      <c r="P40" s="43" t="s">
        <v>139</v>
      </c>
      <c r="Q40" s="43"/>
      <c r="XFC40" s="120"/>
      <c r="XFD40" s="10"/>
    </row>
    <row r="41" spans="2:17 16383:16384" s="21" customFormat="1" ht="76.5" customHeight="1">
      <c r="B41" s="23"/>
      <c r="C41" s="23"/>
      <c r="D41" s="21">
        <v>0</v>
      </c>
      <c r="E41" s="23" t="s">
        <v>3041</v>
      </c>
      <c r="F41" s="23" t="s">
        <v>2869</v>
      </c>
      <c r="G41" s="23" t="e">
        <v>#N/A</v>
      </c>
      <c r="H41" s="23" t="s">
        <v>3042</v>
      </c>
      <c r="I41" s="23" t="b">
        <v>0</v>
      </c>
      <c r="J41" s="23" t="s">
        <v>542</v>
      </c>
      <c r="K41" s="23" t="s">
        <v>543</v>
      </c>
      <c r="L41" s="23" t="s">
        <v>544</v>
      </c>
      <c r="M41" s="23" t="s">
        <v>452</v>
      </c>
      <c r="N41" s="43"/>
      <c r="O41" s="43"/>
      <c r="P41" s="43" t="s">
        <v>139</v>
      </c>
      <c r="Q41" s="43"/>
      <c r="XFC41" s="120"/>
      <c r="XFD41" s="10"/>
    </row>
    <row r="42" spans="2:17 16383:16384" s="21" customFormat="1" ht="81.599999999999994" customHeight="1">
      <c r="B42" s="23"/>
      <c r="C42" s="23"/>
      <c r="D42" s="21">
        <v>0</v>
      </c>
      <c r="E42" s="23" t="s">
        <v>3043</v>
      </c>
      <c r="F42" s="23" t="s">
        <v>2869</v>
      </c>
      <c r="G42" s="23" t="e">
        <v>#N/A</v>
      </c>
      <c r="H42" s="23" t="s">
        <v>3044</v>
      </c>
      <c r="I42" s="23" t="b">
        <v>0</v>
      </c>
      <c r="J42" s="23" t="s">
        <v>545</v>
      </c>
      <c r="K42" s="23" t="s">
        <v>546</v>
      </c>
      <c r="L42" s="23" t="s">
        <v>547</v>
      </c>
      <c r="M42" s="23" t="s">
        <v>452</v>
      </c>
      <c r="N42" s="43"/>
      <c r="O42" s="43"/>
      <c r="P42" s="43" t="s">
        <v>139</v>
      </c>
      <c r="Q42" s="43"/>
      <c r="XFC42" s="120"/>
      <c r="XFD42" s="10"/>
    </row>
    <row r="43" spans="2:17 16383:16384" s="21" customFormat="1" ht="40.799999999999997">
      <c r="B43" s="23"/>
      <c r="C43" s="23" t="s">
        <v>1447</v>
      </c>
      <c r="D43" s="21">
        <v>1</v>
      </c>
      <c r="E43" s="23"/>
      <c r="F43" s="23" t="s">
        <v>139</v>
      </c>
      <c r="G43" s="23" t="s">
        <v>139</v>
      </c>
      <c r="H43" s="23" t="s">
        <v>2868</v>
      </c>
      <c r="I43" s="23" t="s">
        <v>139</v>
      </c>
      <c r="J43" s="23" t="s">
        <v>548</v>
      </c>
      <c r="K43" s="23" t="s">
        <v>138</v>
      </c>
      <c r="L43" s="23" t="s">
        <v>139</v>
      </c>
      <c r="M43" s="23" t="s">
        <v>139</v>
      </c>
      <c r="N43" s="43"/>
      <c r="O43" s="43"/>
      <c r="P43" s="43" t="s">
        <v>139</v>
      </c>
      <c r="Q43" s="43"/>
      <c r="XFC43" s="120"/>
      <c r="XFD43" s="10"/>
    </row>
    <row r="44" spans="2:17 16383:16384" s="21" customFormat="1" ht="176.1" customHeight="1">
      <c r="B44" s="23"/>
      <c r="C44" s="23"/>
      <c r="D44" s="21">
        <v>0</v>
      </c>
      <c r="E44" s="23" t="s">
        <v>3045</v>
      </c>
      <c r="F44" s="23" t="s">
        <v>2869</v>
      </c>
      <c r="G44" s="23" t="e">
        <v>#N/A</v>
      </c>
      <c r="H44" s="23" t="s">
        <v>3046</v>
      </c>
      <c r="I44" s="23" t="b">
        <v>0</v>
      </c>
      <c r="J44" s="23" t="s">
        <v>549</v>
      </c>
      <c r="K44" s="23" t="s">
        <v>550</v>
      </c>
      <c r="L44" s="23" t="s">
        <v>551</v>
      </c>
      <c r="M44" s="23" t="s">
        <v>143</v>
      </c>
      <c r="N44" s="43"/>
      <c r="O44" s="43"/>
      <c r="P44" s="43" t="s">
        <v>139</v>
      </c>
      <c r="Q44" s="43"/>
      <c r="XFC44" s="120"/>
      <c r="XFD44" s="10"/>
    </row>
    <row r="45" spans="2:17 16383:16384" s="21" customFormat="1" ht="83.1" customHeight="1">
      <c r="B45" s="23"/>
      <c r="C45" s="23"/>
      <c r="D45" s="21">
        <v>0</v>
      </c>
      <c r="E45" s="23" t="s">
        <v>3047</v>
      </c>
      <c r="F45" s="23" t="s">
        <v>2869</v>
      </c>
      <c r="G45" s="23" t="e">
        <v>#N/A</v>
      </c>
      <c r="H45" s="23" t="s">
        <v>3048</v>
      </c>
      <c r="I45" s="23" t="b">
        <v>0</v>
      </c>
      <c r="J45" s="23" t="s">
        <v>552</v>
      </c>
      <c r="K45" s="23" t="s">
        <v>553</v>
      </c>
      <c r="L45" s="23" t="s">
        <v>554</v>
      </c>
      <c r="M45" s="23" t="s">
        <v>143</v>
      </c>
      <c r="N45" s="43"/>
      <c r="O45" s="43"/>
      <c r="P45" s="43" t="s">
        <v>139</v>
      </c>
      <c r="Q45" s="43"/>
      <c r="XFC45" s="120"/>
      <c r="XFD45" s="10"/>
    </row>
    <row r="46" spans="2:17 16383:16384" s="21" customFormat="1" ht="80.7" customHeight="1">
      <c r="B46" s="23"/>
      <c r="C46" s="23"/>
      <c r="D46" s="21">
        <v>0</v>
      </c>
      <c r="E46" s="23" t="s">
        <v>3049</v>
      </c>
      <c r="F46" s="23" t="s">
        <v>2869</v>
      </c>
      <c r="G46" s="23" t="e">
        <v>#N/A</v>
      </c>
      <c r="H46" s="23" t="s">
        <v>3050</v>
      </c>
      <c r="I46" s="23" t="b">
        <v>0</v>
      </c>
      <c r="J46" s="23" t="s">
        <v>555</v>
      </c>
      <c r="K46" s="23" t="s">
        <v>556</v>
      </c>
      <c r="L46" s="23" t="s">
        <v>557</v>
      </c>
      <c r="M46" s="23" t="s">
        <v>452</v>
      </c>
      <c r="N46" s="43"/>
      <c r="O46" s="43"/>
      <c r="P46" s="43" t="s">
        <v>139</v>
      </c>
      <c r="Q46" s="43"/>
      <c r="XFC46" s="120"/>
      <c r="XFD46" s="10"/>
    </row>
    <row r="47" spans="2:17 16383:16384" s="21" customFormat="1" ht="58.5" customHeight="1">
      <c r="B47" s="23"/>
      <c r="C47" s="23"/>
      <c r="D47" s="21">
        <v>0</v>
      </c>
      <c r="E47" s="23" t="s">
        <v>1441</v>
      </c>
      <c r="F47" s="23" t="s">
        <v>2869</v>
      </c>
      <c r="G47" s="23" t="e">
        <v>#N/A</v>
      </c>
      <c r="H47" s="23" t="s">
        <v>3051</v>
      </c>
      <c r="I47" s="23" t="b">
        <v>0</v>
      </c>
      <c r="J47" s="23" t="s">
        <v>558</v>
      </c>
      <c r="K47" s="23" t="s">
        <v>559</v>
      </c>
      <c r="L47" s="23" t="s">
        <v>560</v>
      </c>
      <c r="M47" s="23" t="s">
        <v>452</v>
      </c>
      <c r="N47" s="43"/>
      <c r="O47" s="43"/>
      <c r="P47" s="43" t="s">
        <v>139</v>
      </c>
      <c r="Q47" s="43"/>
      <c r="XFC47" s="120"/>
      <c r="XFD47" s="10"/>
    </row>
    <row r="48" spans="2:17 16383:16384" s="21" customFormat="1" ht="30.6">
      <c r="B48" s="23"/>
      <c r="C48" s="23" t="s">
        <v>2379</v>
      </c>
      <c r="D48" s="21">
        <v>1</v>
      </c>
      <c r="E48" s="23"/>
      <c r="F48" s="23" t="s">
        <v>139</v>
      </c>
      <c r="G48" s="23" t="s">
        <v>139</v>
      </c>
      <c r="H48" s="23" t="s">
        <v>2868</v>
      </c>
      <c r="I48" s="23" t="s">
        <v>139</v>
      </c>
      <c r="J48" s="23" t="s">
        <v>561</v>
      </c>
      <c r="K48" s="23" t="s">
        <v>138</v>
      </c>
      <c r="L48" s="23" t="s">
        <v>139</v>
      </c>
      <c r="M48" s="23" t="s">
        <v>139</v>
      </c>
      <c r="N48" s="43"/>
      <c r="O48" s="43"/>
      <c r="P48" s="43" t="s">
        <v>139</v>
      </c>
      <c r="Q48" s="43"/>
      <c r="XFC48" s="120"/>
      <c r="XFD48" s="10"/>
    </row>
    <row r="49" spans="2:17 16383:16384" s="21" customFormat="1" ht="128.69999999999999" customHeight="1">
      <c r="B49" s="23"/>
      <c r="C49" s="23"/>
      <c r="D49" s="21">
        <v>0</v>
      </c>
      <c r="E49" s="23" t="s">
        <v>3052</v>
      </c>
      <c r="F49" s="23" t="s">
        <v>2869</v>
      </c>
      <c r="G49" s="23" t="e">
        <v>#N/A</v>
      </c>
      <c r="H49" s="23" t="s">
        <v>3053</v>
      </c>
      <c r="I49" s="23" t="b">
        <v>0</v>
      </c>
      <c r="J49" s="23" t="s">
        <v>562</v>
      </c>
      <c r="K49" s="23" t="s">
        <v>563</v>
      </c>
      <c r="L49" s="23" t="s">
        <v>564</v>
      </c>
      <c r="M49" s="23" t="s">
        <v>452</v>
      </c>
      <c r="N49" s="43"/>
      <c r="O49" s="43"/>
      <c r="P49" s="43" t="s">
        <v>139</v>
      </c>
      <c r="Q49" s="43"/>
      <c r="XFC49" s="120"/>
      <c r="XFD49" s="10"/>
    </row>
    <row r="50" spans="2:17 16383:16384" s="21" customFormat="1" ht="76.5" customHeight="1">
      <c r="B50" s="23"/>
      <c r="C50" s="23"/>
      <c r="D50" s="21">
        <v>0</v>
      </c>
      <c r="E50" s="23" t="s">
        <v>3054</v>
      </c>
      <c r="F50" s="23" t="s">
        <v>2869</v>
      </c>
      <c r="G50" s="23" t="e">
        <v>#N/A</v>
      </c>
      <c r="H50" s="23" t="s">
        <v>3055</v>
      </c>
      <c r="I50" s="23" t="b">
        <v>0</v>
      </c>
      <c r="J50" s="23" t="s">
        <v>565</v>
      </c>
      <c r="K50" s="23" t="s">
        <v>566</v>
      </c>
      <c r="L50" s="23" t="s">
        <v>567</v>
      </c>
      <c r="M50" s="23" t="s">
        <v>143</v>
      </c>
      <c r="N50" s="43"/>
      <c r="O50" s="43"/>
      <c r="P50" s="43" t="s">
        <v>139</v>
      </c>
      <c r="Q50" s="43"/>
      <c r="XFC50" s="120"/>
      <c r="XFD50" s="10"/>
    </row>
    <row r="51" spans="2:17 16383:16384" s="21" customFormat="1" ht="66.900000000000006" customHeight="1">
      <c r="B51" s="23"/>
      <c r="C51" s="23"/>
      <c r="D51" s="21">
        <v>0</v>
      </c>
      <c r="E51" s="23" t="s">
        <v>3056</v>
      </c>
      <c r="F51" s="23" t="s">
        <v>2869</v>
      </c>
      <c r="G51" s="23" t="e">
        <v>#N/A</v>
      </c>
      <c r="H51" s="23" t="s">
        <v>3057</v>
      </c>
      <c r="I51" s="23" t="b">
        <v>0</v>
      </c>
      <c r="J51" s="23" t="s">
        <v>568</v>
      </c>
      <c r="K51" s="23" t="s">
        <v>569</v>
      </c>
      <c r="L51" s="23" t="s">
        <v>570</v>
      </c>
      <c r="M51" s="23" t="s">
        <v>143</v>
      </c>
      <c r="N51" s="43"/>
      <c r="O51" s="43"/>
      <c r="P51" s="43" t="s">
        <v>139</v>
      </c>
      <c r="Q51" s="43"/>
      <c r="XFC51" s="120"/>
      <c r="XFD51" s="10"/>
    </row>
    <row r="52" spans="2:17 16383:16384" s="21" customFormat="1" ht="37.950000000000003" customHeight="1">
      <c r="B52" s="23"/>
      <c r="C52" s="23"/>
      <c r="D52" s="21">
        <v>0</v>
      </c>
      <c r="E52" s="23" t="s">
        <v>3058</v>
      </c>
      <c r="F52" s="23" t="s">
        <v>2869</v>
      </c>
      <c r="G52" s="23" t="e">
        <v>#N/A</v>
      </c>
      <c r="H52" s="23" t="s">
        <v>3059</v>
      </c>
      <c r="I52" s="23" t="b">
        <v>0</v>
      </c>
      <c r="J52" s="23" t="s">
        <v>571</v>
      </c>
      <c r="K52" s="23" t="s">
        <v>572</v>
      </c>
      <c r="L52" s="23" t="s">
        <v>573</v>
      </c>
      <c r="M52" s="23" t="s">
        <v>452</v>
      </c>
      <c r="N52" s="43"/>
      <c r="O52" s="43"/>
      <c r="P52" s="43" t="s">
        <v>139</v>
      </c>
      <c r="Q52" s="43"/>
      <c r="XFC52" s="120"/>
      <c r="XFD52" s="10"/>
    </row>
    <row r="53" spans="2:17 16383:16384" s="21" customFormat="1" ht="24" customHeight="1">
      <c r="B53" s="23" t="s">
        <v>1490</v>
      </c>
      <c r="C53" s="23"/>
      <c r="D53" s="21">
        <v>1</v>
      </c>
      <c r="E53" s="23"/>
      <c r="F53" s="23" t="s">
        <v>139</v>
      </c>
      <c r="G53" s="23" t="s">
        <v>139</v>
      </c>
      <c r="H53" s="23" t="s">
        <v>2868</v>
      </c>
      <c r="I53" s="23" t="s">
        <v>139</v>
      </c>
      <c r="J53" s="23" t="s">
        <v>574</v>
      </c>
      <c r="K53" s="23" t="s">
        <v>138</v>
      </c>
      <c r="L53" s="23" t="s">
        <v>139</v>
      </c>
      <c r="M53" s="23" t="s">
        <v>139</v>
      </c>
      <c r="N53" s="43"/>
      <c r="O53" s="43"/>
      <c r="P53" s="43" t="s">
        <v>139</v>
      </c>
      <c r="Q53" s="43"/>
      <c r="XFC53" s="120"/>
      <c r="XFD53" s="10"/>
    </row>
    <row r="54" spans="2:17 16383:16384" s="21" customFormat="1" ht="145.19999999999999" customHeight="1">
      <c r="B54" s="23"/>
      <c r="C54" s="23"/>
      <c r="D54" s="21">
        <v>0</v>
      </c>
      <c r="E54" s="23" t="s">
        <v>3060</v>
      </c>
      <c r="F54" s="23" t="s">
        <v>2869</v>
      </c>
      <c r="G54" s="23" t="e">
        <v>#N/A</v>
      </c>
      <c r="H54" s="23" t="s">
        <v>3061</v>
      </c>
      <c r="I54" s="23" t="b">
        <v>0</v>
      </c>
      <c r="J54" s="23" t="s">
        <v>575</v>
      </c>
      <c r="K54" s="23" t="s">
        <v>576</v>
      </c>
      <c r="L54" s="23" t="s">
        <v>577</v>
      </c>
      <c r="M54" s="23" t="s">
        <v>143</v>
      </c>
      <c r="N54" s="43"/>
      <c r="O54" s="43"/>
      <c r="P54" s="43" t="s">
        <v>139</v>
      </c>
      <c r="Q54" s="43"/>
      <c r="XFC54" s="120"/>
      <c r="XFD54" s="10"/>
    </row>
    <row r="55" spans="2:17 16383:16384" s="21" customFormat="1" ht="166.2" customHeight="1">
      <c r="B55" s="23"/>
      <c r="C55" s="23"/>
      <c r="D55" s="21">
        <v>0</v>
      </c>
      <c r="E55" s="23" t="s">
        <v>3062</v>
      </c>
      <c r="F55" s="23" t="s">
        <v>2869</v>
      </c>
      <c r="G55" s="23" t="e">
        <v>#N/A</v>
      </c>
      <c r="H55" s="23" t="s">
        <v>3063</v>
      </c>
      <c r="I55" s="23" t="b">
        <v>0</v>
      </c>
      <c r="J55" s="23" t="s">
        <v>578</v>
      </c>
      <c r="K55" s="23" t="s">
        <v>579</v>
      </c>
      <c r="L55" s="23" t="s">
        <v>580</v>
      </c>
      <c r="M55" s="23" t="s">
        <v>143</v>
      </c>
      <c r="N55" s="43"/>
      <c r="O55" s="43"/>
      <c r="P55" s="43" t="s">
        <v>139</v>
      </c>
      <c r="Q55" s="43"/>
      <c r="XFC55" s="120"/>
      <c r="XFD55" s="10"/>
    </row>
    <row r="56" spans="2:17 16383:16384" s="21" customFormat="1" ht="123" customHeight="1">
      <c r="B56" s="23"/>
      <c r="C56" s="23"/>
      <c r="D56" s="21">
        <v>0</v>
      </c>
      <c r="E56" s="23" t="s">
        <v>3064</v>
      </c>
      <c r="F56" s="23" t="s">
        <v>2869</v>
      </c>
      <c r="G56" s="23" t="e">
        <v>#N/A</v>
      </c>
      <c r="H56" s="23" t="s">
        <v>3065</v>
      </c>
      <c r="I56" s="23" t="b">
        <v>0</v>
      </c>
      <c r="J56" s="23" t="s">
        <v>581</v>
      </c>
      <c r="K56" s="23" t="s">
        <v>582</v>
      </c>
      <c r="L56" s="23" t="s">
        <v>583</v>
      </c>
      <c r="M56" s="23" t="s">
        <v>143</v>
      </c>
      <c r="N56" s="43"/>
      <c r="O56" s="43"/>
      <c r="P56" s="43" t="s">
        <v>139</v>
      </c>
      <c r="Q56" s="43"/>
      <c r="XFC56" s="120"/>
      <c r="XFD56" s="10"/>
    </row>
    <row r="57" spans="2:17 16383:16384" s="21" customFormat="1" ht="87" customHeight="1">
      <c r="B57" s="23"/>
      <c r="C57" s="23"/>
      <c r="D57" s="21">
        <v>0</v>
      </c>
      <c r="E57" s="23" t="s">
        <v>3066</v>
      </c>
      <c r="F57" s="23" t="s">
        <v>2869</v>
      </c>
      <c r="G57" s="23" t="e">
        <v>#N/A</v>
      </c>
      <c r="H57" s="23" t="s">
        <v>3067</v>
      </c>
      <c r="I57" s="23" t="b">
        <v>0</v>
      </c>
      <c r="J57" s="23" t="s">
        <v>584</v>
      </c>
      <c r="K57" s="23" t="s">
        <v>585</v>
      </c>
      <c r="L57" s="23" t="s">
        <v>586</v>
      </c>
      <c r="M57" s="23" t="s">
        <v>143</v>
      </c>
      <c r="N57" s="43"/>
      <c r="O57" s="43"/>
      <c r="P57" s="43" t="s">
        <v>139</v>
      </c>
      <c r="Q57" s="43"/>
      <c r="XFC57" s="120"/>
      <c r="XFD57" s="10"/>
    </row>
    <row r="58" spans="2:17 16383:16384" s="21" customFormat="1" ht="136.19999999999999" customHeight="1">
      <c r="B58" s="23"/>
      <c r="C58" s="23"/>
      <c r="D58" s="21">
        <v>0</v>
      </c>
      <c r="E58" s="23" t="s">
        <v>1485</v>
      </c>
      <c r="F58" s="23" t="s">
        <v>2869</v>
      </c>
      <c r="G58" s="23" t="e">
        <v>#N/A</v>
      </c>
      <c r="H58" s="23" t="s">
        <v>3068</v>
      </c>
      <c r="I58" s="23" t="b">
        <v>0</v>
      </c>
      <c r="J58" s="23" t="s">
        <v>587</v>
      </c>
      <c r="K58" s="23" t="s">
        <v>588</v>
      </c>
      <c r="L58" s="23" t="s">
        <v>589</v>
      </c>
      <c r="M58" s="23" t="s">
        <v>143</v>
      </c>
      <c r="N58" s="43"/>
      <c r="O58" s="43"/>
      <c r="P58" s="43" t="s">
        <v>139</v>
      </c>
      <c r="Q58" s="43"/>
      <c r="XFC58" s="120"/>
      <c r="XFD58" s="10"/>
    </row>
    <row r="59" spans="2:17 16383:16384" s="21" customFormat="1" ht="30.6">
      <c r="B59" s="23" t="s">
        <v>2719</v>
      </c>
      <c r="C59" s="23"/>
      <c r="D59" s="21">
        <v>1</v>
      </c>
      <c r="E59" s="23"/>
      <c r="F59" s="23" t="s">
        <v>139</v>
      </c>
      <c r="G59" s="23" t="s">
        <v>139</v>
      </c>
      <c r="H59" s="23" t="s">
        <v>2868</v>
      </c>
      <c r="I59" s="23" t="s">
        <v>139</v>
      </c>
      <c r="J59" s="23" t="s">
        <v>590</v>
      </c>
      <c r="K59" s="23" t="s">
        <v>138</v>
      </c>
      <c r="L59" s="23" t="s">
        <v>139</v>
      </c>
      <c r="M59" s="23" t="s">
        <v>139</v>
      </c>
      <c r="N59" s="43"/>
      <c r="O59" s="43"/>
      <c r="P59" s="43" t="s">
        <v>139</v>
      </c>
      <c r="Q59" s="43"/>
      <c r="XFC59" s="120"/>
      <c r="XFD59" s="10"/>
    </row>
    <row r="60" spans="2:17 16383:16384" s="21" customFormat="1" ht="67.5" customHeight="1">
      <c r="B60" s="23"/>
      <c r="C60" s="23" t="s">
        <v>1636</v>
      </c>
      <c r="D60" s="21">
        <v>1</v>
      </c>
      <c r="E60" s="23"/>
      <c r="F60" s="23" t="s">
        <v>139</v>
      </c>
      <c r="G60" s="23" t="s">
        <v>139</v>
      </c>
      <c r="H60" s="23" t="s">
        <v>2868</v>
      </c>
      <c r="I60" s="23" t="s">
        <v>139</v>
      </c>
      <c r="J60" s="23" t="s">
        <v>591</v>
      </c>
      <c r="K60" s="23" t="s">
        <v>138</v>
      </c>
      <c r="L60" s="23" t="s">
        <v>139</v>
      </c>
      <c r="M60" s="23" t="s">
        <v>139</v>
      </c>
      <c r="N60" s="43"/>
      <c r="O60" s="43"/>
      <c r="P60" s="43" t="s">
        <v>139</v>
      </c>
      <c r="Q60" s="43"/>
      <c r="XFC60" s="120"/>
      <c r="XFD60" s="10"/>
    </row>
    <row r="61" spans="2:17 16383:16384" s="21" customFormat="1" ht="132.44999999999999" customHeight="1">
      <c r="B61" s="23"/>
      <c r="C61" s="23"/>
      <c r="D61" s="21">
        <v>0</v>
      </c>
      <c r="E61" s="23" t="s">
        <v>3069</v>
      </c>
      <c r="F61" s="23" t="s">
        <v>2869</v>
      </c>
      <c r="G61" s="23" t="e">
        <v>#N/A</v>
      </c>
      <c r="H61" s="23" t="s">
        <v>3070</v>
      </c>
      <c r="I61" s="23" t="b">
        <v>0</v>
      </c>
      <c r="J61" s="23" t="s">
        <v>592</v>
      </c>
      <c r="K61" s="23" t="s">
        <v>593</v>
      </c>
      <c r="L61" s="23" t="s">
        <v>594</v>
      </c>
      <c r="M61" s="23" t="s">
        <v>143</v>
      </c>
      <c r="N61" s="43"/>
      <c r="O61" s="43"/>
      <c r="P61" s="43" t="s">
        <v>139</v>
      </c>
      <c r="Q61" s="43"/>
      <c r="XFC61" s="120"/>
      <c r="XFD61" s="10"/>
    </row>
    <row r="62" spans="2:17 16383:16384" s="21" customFormat="1" ht="30.6">
      <c r="B62" s="23" t="s">
        <v>2705</v>
      </c>
      <c r="C62" s="23"/>
      <c r="D62" s="21">
        <v>1</v>
      </c>
      <c r="E62" s="23"/>
      <c r="F62" s="23" t="s">
        <v>139</v>
      </c>
      <c r="G62" s="23" t="s">
        <v>139</v>
      </c>
      <c r="H62" s="23" t="s">
        <v>2868</v>
      </c>
      <c r="I62" s="23" t="s">
        <v>139</v>
      </c>
      <c r="J62" s="23" t="s">
        <v>595</v>
      </c>
      <c r="K62" s="23" t="s">
        <v>138</v>
      </c>
      <c r="L62" s="23" t="s">
        <v>139</v>
      </c>
      <c r="M62" s="23" t="s">
        <v>139</v>
      </c>
      <c r="N62" s="43"/>
      <c r="O62" s="43"/>
      <c r="P62" s="43" t="s">
        <v>139</v>
      </c>
      <c r="Q62" s="43"/>
      <c r="XFC62" s="120"/>
      <c r="XFD62" s="10"/>
    </row>
    <row r="63" spans="2:17 16383:16384" s="21" customFormat="1" ht="111.75" customHeight="1">
      <c r="B63" s="23"/>
      <c r="C63" s="23"/>
      <c r="D63" s="21">
        <v>0</v>
      </c>
      <c r="E63" s="23" t="s">
        <v>3071</v>
      </c>
      <c r="F63" s="23" t="s">
        <v>2869</v>
      </c>
      <c r="G63" s="23" t="e">
        <v>#N/A</v>
      </c>
      <c r="H63" s="23" t="s">
        <v>3072</v>
      </c>
      <c r="I63" s="23" t="b">
        <v>0</v>
      </c>
      <c r="J63" s="23" t="s">
        <v>596</v>
      </c>
      <c r="K63" s="23" t="s">
        <v>597</v>
      </c>
      <c r="L63" s="23" t="s">
        <v>598</v>
      </c>
      <c r="M63" s="23" t="s">
        <v>143</v>
      </c>
      <c r="N63" s="43"/>
      <c r="O63" s="43"/>
      <c r="P63" s="43" t="s">
        <v>139</v>
      </c>
      <c r="Q63" s="43"/>
      <c r="XFC63" s="120"/>
      <c r="XFD63" s="10"/>
    </row>
    <row r="64" spans="2:17 16383:16384" s="21" customFormat="1" ht="54" customHeight="1">
      <c r="B64" s="23"/>
      <c r="C64" s="23"/>
      <c r="D64" s="21">
        <v>0</v>
      </c>
      <c r="E64" s="23" t="s">
        <v>3073</v>
      </c>
      <c r="F64" s="23" t="s">
        <v>2869</v>
      </c>
      <c r="G64" s="23" t="e">
        <v>#N/A</v>
      </c>
      <c r="H64" s="23" t="s">
        <v>3074</v>
      </c>
      <c r="I64" s="23" t="b">
        <v>0</v>
      </c>
      <c r="J64" s="23" t="s">
        <v>599</v>
      </c>
      <c r="K64" s="23" t="s">
        <v>600</v>
      </c>
      <c r="L64" s="23" t="s">
        <v>601</v>
      </c>
      <c r="M64" s="23" t="s">
        <v>452</v>
      </c>
      <c r="N64" s="43"/>
      <c r="O64" s="43"/>
      <c r="P64" s="43" t="s">
        <v>139</v>
      </c>
      <c r="Q64" s="43"/>
      <c r="XFC64" s="120"/>
      <c r="XFD64" s="10"/>
    </row>
    <row r="65" spans="2:17 16383:16384" s="21" customFormat="1" ht="40.5" customHeight="1">
      <c r="B65" s="23"/>
      <c r="C65" s="23"/>
      <c r="D65" s="21">
        <v>0</v>
      </c>
      <c r="E65" s="23" t="s">
        <v>3075</v>
      </c>
      <c r="F65" s="23" t="s">
        <v>2869</v>
      </c>
      <c r="G65" s="23" t="e">
        <v>#N/A</v>
      </c>
      <c r="H65" s="23" t="s">
        <v>3076</v>
      </c>
      <c r="I65" s="23" t="b">
        <v>0</v>
      </c>
      <c r="J65" s="23" t="s">
        <v>602</v>
      </c>
      <c r="K65" s="23" t="s">
        <v>603</v>
      </c>
      <c r="L65" s="23" t="s">
        <v>604</v>
      </c>
      <c r="M65" s="23" t="s">
        <v>452</v>
      </c>
      <c r="N65" s="43"/>
      <c r="O65" s="43"/>
      <c r="P65" s="43" t="s">
        <v>139</v>
      </c>
      <c r="Q65" s="43"/>
      <c r="XFC65" s="120"/>
      <c r="XFD65" s="10"/>
    </row>
    <row r="66" spans="2:17 16383:16384" s="21" customFormat="1" ht="20.399999999999999">
      <c r="B66" s="23" t="s">
        <v>1461</v>
      </c>
      <c r="C66" s="23"/>
      <c r="D66" s="21">
        <v>1</v>
      </c>
      <c r="E66" s="23"/>
      <c r="F66" s="23" t="s">
        <v>139</v>
      </c>
      <c r="G66" s="23" t="s">
        <v>139</v>
      </c>
      <c r="H66" s="23" t="s">
        <v>2868</v>
      </c>
      <c r="I66" s="23" t="s">
        <v>139</v>
      </c>
      <c r="J66" s="23" t="s">
        <v>605</v>
      </c>
      <c r="K66" s="23" t="s">
        <v>138</v>
      </c>
      <c r="L66" s="23" t="s">
        <v>139</v>
      </c>
      <c r="M66" s="23" t="s">
        <v>139</v>
      </c>
      <c r="N66" s="43"/>
      <c r="O66" s="43"/>
      <c r="P66" s="43" t="s">
        <v>139</v>
      </c>
      <c r="Q66" s="43"/>
      <c r="XFC66" s="120"/>
      <c r="XFD66" s="10"/>
    </row>
    <row r="67" spans="2:17 16383:16384" s="21" customFormat="1" ht="99" customHeight="1">
      <c r="B67" s="23"/>
      <c r="C67" s="23"/>
      <c r="D67" s="21">
        <v>0</v>
      </c>
      <c r="E67" s="23" t="s">
        <v>3077</v>
      </c>
      <c r="F67" s="23" t="s">
        <v>2869</v>
      </c>
      <c r="G67" s="23" t="e">
        <v>#N/A</v>
      </c>
      <c r="H67" s="23" t="s">
        <v>3078</v>
      </c>
      <c r="I67" s="23" t="b">
        <v>0</v>
      </c>
      <c r="J67" s="23" t="s">
        <v>606</v>
      </c>
      <c r="K67" s="23" t="s">
        <v>607</v>
      </c>
      <c r="L67" s="23" t="s">
        <v>608</v>
      </c>
      <c r="M67" s="23" t="s">
        <v>143</v>
      </c>
      <c r="N67" s="43"/>
      <c r="O67" s="43"/>
      <c r="P67" s="43" t="s">
        <v>139</v>
      </c>
      <c r="Q67" s="43"/>
      <c r="XFC67" s="120"/>
      <c r="XFD67" s="10"/>
    </row>
    <row r="68" spans="2:17 16383:16384" s="21" customFormat="1" ht="76.5" customHeight="1">
      <c r="B68" s="23"/>
      <c r="C68" s="23"/>
      <c r="D68" s="21">
        <v>0</v>
      </c>
      <c r="E68" s="23" t="s">
        <v>3079</v>
      </c>
      <c r="F68" s="23" t="s">
        <v>2869</v>
      </c>
      <c r="G68" s="23" t="e">
        <v>#N/A</v>
      </c>
      <c r="H68" s="23" t="s">
        <v>3080</v>
      </c>
      <c r="I68" s="23" t="b">
        <v>0</v>
      </c>
      <c r="J68" s="23" t="s">
        <v>609</v>
      </c>
      <c r="K68" s="23" t="s">
        <v>610</v>
      </c>
      <c r="L68" s="23" t="s">
        <v>611</v>
      </c>
      <c r="M68" s="23" t="s">
        <v>452</v>
      </c>
      <c r="N68" s="43"/>
      <c r="O68" s="43"/>
      <c r="P68" s="43" t="s">
        <v>139</v>
      </c>
      <c r="Q68" s="43"/>
      <c r="XFC68" s="120"/>
      <c r="XFD68" s="10"/>
    </row>
    <row r="69" spans="2:17 16383:16384" s="21" customFormat="1" ht="90" customHeight="1">
      <c r="B69" s="23"/>
      <c r="C69" s="23"/>
      <c r="D69" s="21">
        <v>0</v>
      </c>
      <c r="E69" s="23" t="s">
        <v>3081</v>
      </c>
      <c r="F69" s="23" t="s">
        <v>2869</v>
      </c>
      <c r="G69" s="23" t="e">
        <v>#N/A</v>
      </c>
      <c r="H69" s="23" t="s">
        <v>3082</v>
      </c>
      <c r="I69" s="23" t="b">
        <v>0</v>
      </c>
      <c r="J69" s="23" t="s">
        <v>612</v>
      </c>
      <c r="K69" s="23" t="s">
        <v>613</v>
      </c>
      <c r="L69" s="23" t="s">
        <v>614</v>
      </c>
      <c r="M69" s="23" t="s">
        <v>452</v>
      </c>
      <c r="N69" s="43"/>
      <c r="O69" s="43"/>
      <c r="P69" s="43" t="s">
        <v>139</v>
      </c>
      <c r="Q69" s="43"/>
      <c r="XFC69" s="120"/>
      <c r="XFD69" s="10"/>
    </row>
    <row r="70" spans="2:17 16383:16384" s="21" customFormat="1" ht="77.099999999999994" customHeight="1">
      <c r="B70" s="23"/>
      <c r="C70" s="23"/>
      <c r="D70" s="21">
        <v>0</v>
      </c>
      <c r="E70" s="23" t="s">
        <v>3083</v>
      </c>
      <c r="F70" s="23" t="s">
        <v>2869</v>
      </c>
      <c r="G70" s="23" t="e">
        <v>#N/A</v>
      </c>
      <c r="H70" s="23" t="s">
        <v>3084</v>
      </c>
      <c r="I70" s="23" t="b">
        <v>0</v>
      </c>
      <c r="J70" s="23" t="s">
        <v>615</v>
      </c>
      <c r="K70" s="23" t="s">
        <v>616</v>
      </c>
      <c r="L70" s="23" t="s">
        <v>617</v>
      </c>
      <c r="M70" s="23" t="s">
        <v>452</v>
      </c>
      <c r="N70" s="43"/>
      <c r="O70" s="43"/>
      <c r="P70" s="43" t="s">
        <v>139</v>
      </c>
      <c r="Q70" s="43"/>
      <c r="XFC70" s="120"/>
      <c r="XFD70" s="10"/>
    </row>
    <row r="71" spans="2:17 16383:16384" s="21" customFormat="1" ht="40.799999999999997">
      <c r="B71" s="23" t="s">
        <v>2693</v>
      </c>
      <c r="C71" s="23"/>
      <c r="D71" s="21">
        <v>1</v>
      </c>
      <c r="E71" s="23"/>
      <c r="F71" s="23" t="s">
        <v>139</v>
      </c>
      <c r="G71" s="23" t="s">
        <v>139</v>
      </c>
      <c r="H71" s="23" t="s">
        <v>2868</v>
      </c>
      <c r="I71" s="23" t="s">
        <v>139</v>
      </c>
      <c r="J71" s="23" t="s">
        <v>618</v>
      </c>
      <c r="K71" s="23" t="s">
        <v>138</v>
      </c>
      <c r="L71" s="23" t="s">
        <v>139</v>
      </c>
      <c r="M71" s="23" t="s">
        <v>139</v>
      </c>
      <c r="N71" s="43"/>
      <c r="O71" s="43"/>
      <c r="P71" s="43" t="s">
        <v>139</v>
      </c>
      <c r="Q71" s="43"/>
      <c r="XFC71" s="120"/>
      <c r="XFD71" s="10"/>
    </row>
    <row r="72" spans="2:17 16383:16384" s="21" customFormat="1" ht="46.5" customHeight="1">
      <c r="B72" s="23"/>
      <c r="C72" s="23"/>
      <c r="D72" s="21">
        <v>0</v>
      </c>
      <c r="E72" s="23" t="s">
        <v>3085</v>
      </c>
      <c r="F72" s="23" t="s">
        <v>2869</v>
      </c>
      <c r="G72" s="23" t="e">
        <v>#N/A</v>
      </c>
      <c r="H72" s="23" t="s">
        <v>3086</v>
      </c>
      <c r="I72" s="23" t="b">
        <v>0</v>
      </c>
      <c r="J72" s="23" t="s">
        <v>619</v>
      </c>
      <c r="K72" s="23" t="s">
        <v>620</v>
      </c>
      <c r="L72" s="23" t="s">
        <v>621</v>
      </c>
      <c r="M72" s="23" t="s">
        <v>452</v>
      </c>
      <c r="N72" s="43"/>
      <c r="O72" s="43"/>
      <c r="P72" s="43" t="s">
        <v>139</v>
      </c>
      <c r="Q72" s="43"/>
      <c r="XFC72" s="120"/>
      <c r="XFD72" s="10"/>
    </row>
    <row r="73" spans="2:17 16383:16384" s="21" customFormat="1" ht="46.5" customHeight="1">
      <c r="B73" s="23"/>
      <c r="C73" s="23"/>
      <c r="D73" s="21">
        <v>0</v>
      </c>
      <c r="E73" s="23" t="s">
        <v>3087</v>
      </c>
      <c r="F73" s="23" t="s">
        <v>2869</v>
      </c>
      <c r="G73" s="23" t="e">
        <v>#N/A</v>
      </c>
      <c r="H73" s="23" t="s">
        <v>3088</v>
      </c>
      <c r="I73" s="23" t="b">
        <v>0</v>
      </c>
      <c r="J73" s="23" t="s">
        <v>622</v>
      </c>
      <c r="K73" s="23" t="s">
        <v>623</v>
      </c>
      <c r="L73" s="23" t="s">
        <v>624</v>
      </c>
      <c r="M73" s="23" t="s">
        <v>143</v>
      </c>
      <c r="N73" s="43"/>
      <c r="O73" s="43"/>
      <c r="P73" s="43" t="s">
        <v>139</v>
      </c>
      <c r="Q73" s="43"/>
      <c r="XFC73" s="120"/>
      <c r="XFD73" s="10"/>
    </row>
    <row r="74" spans="2:17 16383:16384" s="21" customFormat="1" ht="35.1" customHeight="1">
      <c r="B74" s="23"/>
      <c r="C74" s="23"/>
      <c r="D74" s="21">
        <v>0</v>
      </c>
      <c r="E74" s="23" t="s">
        <v>3089</v>
      </c>
      <c r="F74" s="23" t="s">
        <v>2869</v>
      </c>
      <c r="G74" s="23" t="e">
        <v>#N/A</v>
      </c>
      <c r="H74" s="23" t="s">
        <v>3090</v>
      </c>
      <c r="I74" s="23" t="b">
        <v>0</v>
      </c>
      <c r="J74" s="23" t="s">
        <v>625</v>
      </c>
      <c r="K74" s="23" t="s">
        <v>626</v>
      </c>
      <c r="L74" s="23" t="s">
        <v>627</v>
      </c>
      <c r="M74" s="23" t="s">
        <v>143</v>
      </c>
      <c r="N74" s="43"/>
      <c r="O74" s="43"/>
      <c r="P74" s="43" t="s">
        <v>139</v>
      </c>
      <c r="Q74" s="43"/>
      <c r="XFC74" s="120"/>
      <c r="XFD74" s="10"/>
    </row>
    <row r="75" spans="2:17 16383:16384" s="21" customFormat="1" ht="20.399999999999999">
      <c r="B75" s="23" t="s">
        <v>1527</v>
      </c>
      <c r="C75" s="23"/>
      <c r="D75" s="21">
        <v>1</v>
      </c>
      <c r="E75" s="23"/>
      <c r="F75" s="23" t="s">
        <v>139</v>
      </c>
      <c r="G75" s="23" t="s">
        <v>139</v>
      </c>
      <c r="H75" s="23" t="s">
        <v>2868</v>
      </c>
      <c r="I75" s="23" t="s">
        <v>139</v>
      </c>
      <c r="J75" s="23" t="s">
        <v>628</v>
      </c>
      <c r="K75" s="23" t="s">
        <v>138</v>
      </c>
      <c r="L75" s="23" t="s">
        <v>139</v>
      </c>
      <c r="M75" s="23" t="s">
        <v>139</v>
      </c>
      <c r="N75" s="43"/>
      <c r="O75" s="43"/>
      <c r="P75" s="43" t="s">
        <v>139</v>
      </c>
      <c r="Q75" s="43"/>
      <c r="XFC75" s="120"/>
      <c r="XFD75" s="10"/>
    </row>
    <row r="76" spans="2:17 16383:16384" s="21" customFormat="1" ht="51">
      <c r="B76" s="23"/>
      <c r="C76" s="23" t="s">
        <v>1528</v>
      </c>
      <c r="D76" s="21">
        <v>1</v>
      </c>
      <c r="E76" s="23"/>
      <c r="F76" s="23" t="s">
        <v>139</v>
      </c>
      <c r="G76" s="23" t="s">
        <v>139</v>
      </c>
      <c r="H76" s="23" t="s">
        <v>2868</v>
      </c>
      <c r="I76" s="23" t="s">
        <v>139</v>
      </c>
      <c r="J76" s="23" t="s">
        <v>629</v>
      </c>
      <c r="K76" s="23" t="s">
        <v>138</v>
      </c>
      <c r="L76" s="23" t="s">
        <v>139</v>
      </c>
      <c r="M76" s="23" t="s">
        <v>139</v>
      </c>
      <c r="N76" s="43"/>
      <c r="O76" s="43"/>
      <c r="P76" s="43" t="s">
        <v>139</v>
      </c>
      <c r="Q76" s="43"/>
      <c r="XFC76" s="120"/>
      <c r="XFD76" s="10"/>
    </row>
    <row r="77" spans="2:17 16383:16384" s="21" customFormat="1" ht="388.95" customHeight="1">
      <c r="B77" s="23"/>
      <c r="C77" s="23"/>
      <c r="D77" s="21">
        <v>0</v>
      </c>
      <c r="E77" s="23" t="s">
        <v>1522</v>
      </c>
      <c r="F77" s="23" t="s">
        <v>2869</v>
      </c>
      <c r="G77" s="23" t="e">
        <v>#N/A</v>
      </c>
      <c r="H77" s="23" t="s">
        <v>3091</v>
      </c>
      <c r="I77" s="23" t="b">
        <v>0</v>
      </c>
      <c r="J77" s="23" t="s">
        <v>630</v>
      </c>
      <c r="K77" s="23" t="s">
        <v>631</v>
      </c>
      <c r="L77" s="23" t="s">
        <v>632</v>
      </c>
      <c r="M77" s="23" t="s">
        <v>143</v>
      </c>
      <c r="N77" s="43"/>
      <c r="O77" s="43"/>
      <c r="P77" s="43" t="s">
        <v>139</v>
      </c>
      <c r="Q77" s="43"/>
      <c r="XFC77" s="120"/>
      <c r="XFD77" s="10"/>
    </row>
    <row r="78" spans="2:17 16383:16384" s="21" customFormat="1" ht="149.69999999999999" customHeight="1">
      <c r="B78" s="23"/>
      <c r="C78" s="23"/>
      <c r="D78" s="21">
        <v>0</v>
      </c>
      <c r="E78" s="23" t="s">
        <v>3092</v>
      </c>
      <c r="F78" s="23" t="s">
        <v>2869</v>
      </c>
      <c r="G78" s="23" t="e">
        <v>#N/A</v>
      </c>
      <c r="H78" s="23" t="s">
        <v>3093</v>
      </c>
      <c r="I78" s="23" t="b">
        <v>0</v>
      </c>
      <c r="J78" s="23" t="s">
        <v>633</v>
      </c>
      <c r="K78" s="23" t="s">
        <v>634</v>
      </c>
      <c r="L78" s="23" t="s">
        <v>635</v>
      </c>
      <c r="M78" s="23" t="s">
        <v>143</v>
      </c>
      <c r="N78" s="43"/>
      <c r="O78" s="43"/>
      <c r="P78" s="43" t="s">
        <v>139</v>
      </c>
      <c r="Q78" s="43"/>
      <c r="XFC78" s="120"/>
      <c r="XFD78" s="10"/>
    </row>
    <row r="79" spans="2:17 16383:16384" s="21" customFormat="1" ht="144.44999999999999" customHeight="1">
      <c r="B79" s="23"/>
      <c r="C79" s="23"/>
      <c r="D79" s="21">
        <v>0</v>
      </c>
      <c r="E79" s="23" t="s">
        <v>3094</v>
      </c>
      <c r="F79" s="23" t="s">
        <v>2869</v>
      </c>
      <c r="G79" s="23" t="e">
        <v>#N/A</v>
      </c>
      <c r="H79" s="23" t="s">
        <v>3095</v>
      </c>
      <c r="I79" s="23" t="b">
        <v>0</v>
      </c>
      <c r="J79" s="23" t="s">
        <v>636</v>
      </c>
      <c r="K79" s="23" t="s">
        <v>637</v>
      </c>
      <c r="L79" s="23" t="s">
        <v>638</v>
      </c>
      <c r="M79" s="23" t="s">
        <v>143</v>
      </c>
      <c r="N79" s="43"/>
      <c r="O79" s="43"/>
      <c r="P79" s="43" t="s">
        <v>139</v>
      </c>
      <c r="Q79" s="43"/>
      <c r="XFC79" s="120"/>
      <c r="XFD79" s="10"/>
    </row>
    <row r="80" spans="2:17 16383:16384" s="21" customFormat="1" ht="30.6">
      <c r="B80" s="23"/>
      <c r="C80" s="23" t="s">
        <v>2551</v>
      </c>
      <c r="D80" s="21">
        <v>1</v>
      </c>
      <c r="E80" s="23"/>
      <c r="F80" s="23" t="s">
        <v>139</v>
      </c>
      <c r="G80" s="23" t="s">
        <v>139</v>
      </c>
      <c r="H80" s="23" t="s">
        <v>2868</v>
      </c>
      <c r="I80" s="23" t="s">
        <v>139</v>
      </c>
      <c r="J80" s="23" t="s">
        <v>639</v>
      </c>
      <c r="K80" s="23" t="s">
        <v>138</v>
      </c>
      <c r="L80" s="23" t="s">
        <v>139</v>
      </c>
      <c r="M80" s="23" t="s">
        <v>139</v>
      </c>
      <c r="N80" s="43"/>
      <c r="O80" s="43"/>
      <c r="P80" s="43" t="s">
        <v>139</v>
      </c>
      <c r="Q80" s="43"/>
      <c r="XFC80" s="120"/>
      <c r="XFD80" s="10"/>
    </row>
    <row r="81" spans="2:17 16383:16384" s="21" customFormat="1" ht="182.7" customHeight="1">
      <c r="B81" s="23"/>
      <c r="C81" s="23"/>
      <c r="D81" s="21">
        <v>0</v>
      </c>
      <c r="E81" s="23" t="s">
        <v>3096</v>
      </c>
      <c r="F81" s="23" t="s">
        <v>2869</v>
      </c>
      <c r="G81" s="23" t="e">
        <v>#N/A</v>
      </c>
      <c r="H81" s="23" t="s">
        <v>3097</v>
      </c>
      <c r="I81" s="23" t="b">
        <v>0</v>
      </c>
      <c r="J81" s="23" t="s">
        <v>640</v>
      </c>
      <c r="K81" s="23" t="s">
        <v>641</v>
      </c>
      <c r="L81" s="23" t="s">
        <v>642</v>
      </c>
      <c r="M81" s="23" t="s">
        <v>143</v>
      </c>
      <c r="N81" s="43"/>
      <c r="O81" s="43"/>
      <c r="P81" s="43" t="s">
        <v>139</v>
      </c>
      <c r="Q81" s="43"/>
      <c r="XFC81" s="120"/>
      <c r="XFD81" s="10"/>
    </row>
    <row r="82" spans="2:17 16383:16384" s="21" customFormat="1" ht="94.95" customHeight="1">
      <c r="B82" s="23"/>
      <c r="C82" s="23"/>
      <c r="D82" s="21">
        <v>0</v>
      </c>
      <c r="E82" s="23" t="s">
        <v>3098</v>
      </c>
      <c r="F82" s="23" t="s">
        <v>2869</v>
      </c>
      <c r="G82" s="23" t="e">
        <v>#N/A</v>
      </c>
      <c r="H82" s="23" t="s">
        <v>3099</v>
      </c>
      <c r="I82" s="23" t="b">
        <v>0</v>
      </c>
      <c r="J82" s="23" t="s">
        <v>643</v>
      </c>
      <c r="K82" s="23" t="s">
        <v>644</v>
      </c>
      <c r="L82" s="23" t="s">
        <v>645</v>
      </c>
      <c r="M82" s="23" t="s">
        <v>143</v>
      </c>
      <c r="N82" s="43"/>
      <c r="O82" s="43"/>
      <c r="P82" s="43" t="s">
        <v>139</v>
      </c>
      <c r="Q82" s="43"/>
      <c r="XFC82" s="120"/>
      <c r="XFD82" s="10"/>
    </row>
    <row r="83" spans="2:17 16383:16384" s="21" customFormat="1" ht="38.700000000000003" customHeight="1">
      <c r="B83" s="23"/>
      <c r="C83" s="23" t="s">
        <v>2566</v>
      </c>
      <c r="D83" s="21">
        <v>1</v>
      </c>
      <c r="E83" s="23"/>
      <c r="F83" s="23" t="s">
        <v>139</v>
      </c>
      <c r="G83" s="23" t="s">
        <v>139</v>
      </c>
      <c r="H83" s="23" t="s">
        <v>2868</v>
      </c>
      <c r="I83" s="23" t="s">
        <v>139</v>
      </c>
      <c r="J83" s="23" t="s">
        <v>646</v>
      </c>
      <c r="K83" s="23" t="s">
        <v>138</v>
      </c>
      <c r="L83" s="23" t="s">
        <v>139</v>
      </c>
      <c r="M83" s="23" t="s">
        <v>139</v>
      </c>
      <c r="N83" s="43"/>
      <c r="O83" s="43"/>
      <c r="P83" s="43" t="s">
        <v>139</v>
      </c>
      <c r="Q83" s="43"/>
      <c r="XFC83" s="120"/>
      <c r="XFD83" s="10"/>
    </row>
    <row r="84" spans="2:17 16383:16384" s="21" customFormat="1" ht="93.45" customHeight="1">
      <c r="B84" s="23"/>
      <c r="C84" s="23"/>
      <c r="D84" s="21">
        <v>0</v>
      </c>
      <c r="E84" s="23" t="s">
        <v>3100</v>
      </c>
      <c r="F84" s="23" t="s">
        <v>2869</v>
      </c>
      <c r="G84" s="23" t="e">
        <v>#N/A</v>
      </c>
      <c r="H84" s="23" t="s">
        <v>3101</v>
      </c>
      <c r="I84" s="23" t="b">
        <v>0</v>
      </c>
      <c r="J84" s="23" t="s">
        <v>647</v>
      </c>
      <c r="K84" s="23" t="s">
        <v>648</v>
      </c>
      <c r="L84" s="23" t="s">
        <v>649</v>
      </c>
      <c r="M84" s="23" t="s">
        <v>143</v>
      </c>
      <c r="N84" s="43"/>
      <c r="O84" s="43"/>
      <c r="P84" s="43" t="s">
        <v>139</v>
      </c>
      <c r="Q84" s="43"/>
      <c r="XFC84" s="120"/>
      <c r="XFD84" s="10"/>
    </row>
    <row r="85" spans="2:17 16383:16384" s="21" customFormat="1" ht="30.6">
      <c r="B85" s="23"/>
      <c r="C85" s="23" t="s">
        <v>1534</v>
      </c>
      <c r="D85" s="21">
        <v>1</v>
      </c>
      <c r="E85" s="23"/>
      <c r="F85" s="23" t="s">
        <v>139</v>
      </c>
      <c r="G85" s="23" t="s">
        <v>139</v>
      </c>
      <c r="H85" s="23" t="s">
        <v>2868</v>
      </c>
      <c r="I85" s="23" t="s">
        <v>139</v>
      </c>
      <c r="J85" s="23" t="s">
        <v>650</v>
      </c>
      <c r="K85" s="23" t="s">
        <v>138</v>
      </c>
      <c r="L85" s="23" t="s">
        <v>139</v>
      </c>
      <c r="M85" s="23" t="s">
        <v>139</v>
      </c>
      <c r="N85" s="43"/>
      <c r="O85" s="43"/>
      <c r="P85" s="43" t="s">
        <v>139</v>
      </c>
      <c r="Q85" s="43"/>
      <c r="XFC85" s="120"/>
      <c r="XFD85" s="10"/>
    </row>
    <row r="86" spans="2:17 16383:16384" s="21" customFormat="1" ht="409.5" customHeight="1">
      <c r="B86" s="23"/>
      <c r="C86" s="23"/>
      <c r="D86" s="21">
        <v>0</v>
      </c>
      <c r="E86" s="23" t="s">
        <v>1529</v>
      </c>
      <c r="F86" s="23" t="s">
        <v>2869</v>
      </c>
      <c r="G86" s="23" t="e">
        <v>#N/A</v>
      </c>
      <c r="H86" s="23" t="s">
        <v>3102</v>
      </c>
      <c r="I86" s="23" t="b">
        <v>0</v>
      </c>
      <c r="J86" s="23" t="s">
        <v>651</v>
      </c>
      <c r="K86" s="23" t="s">
        <v>652</v>
      </c>
      <c r="L86" s="23" t="s">
        <v>653</v>
      </c>
      <c r="M86" s="23" t="s">
        <v>143</v>
      </c>
      <c r="N86" s="43"/>
      <c r="O86" s="43"/>
      <c r="P86" s="43" t="s">
        <v>139</v>
      </c>
      <c r="Q86" s="43"/>
      <c r="XFC86" s="120"/>
      <c r="XFD86" s="10"/>
    </row>
    <row r="87" spans="2:17 16383:16384" s="21" customFormat="1" ht="184.95" customHeight="1">
      <c r="B87" s="23"/>
      <c r="C87" s="23"/>
      <c r="D87" s="21">
        <v>0</v>
      </c>
      <c r="E87" s="23" t="s">
        <v>3103</v>
      </c>
      <c r="F87" s="23" t="s">
        <v>2869</v>
      </c>
      <c r="G87" s="23" t="e">
        <v>#N/A</v>
      </c>
      <c r="H87" s="23" t="s">
        <v>3104</v>
      </c>
      <c r="I87" s="23" t="b">
        <v>0</v>
      </c>
      <c r="J87" s="23" t="s">
        <v>654</v>
      </c>
      <c r="K87" s="23" t="s">
        <v>655</v>
      </c>
      <c r="L87" s="23" t="s">
        <v>656</v>
      </c>
      <c r="M87" s="23" t="s">
        <v>143</v>
      </c>
      <c r="N87" s="43"/>
      <c r="O87" s="43"/>
      <c r="P87" s="43" t="s">
        <v>139</v>
      </c>
      <c r="Q87" s="43"/>
      <c r="XFC87" s="120"/>
      <c r="XFD87" s="10"/>
    </row>
    <row r="88" spans="2:17 16383:16384" s="21" customFormat="1" ht="102.45" customHeight="1">
      <c r="B88" s="23"/>
      <c r="C88" s="23"/>
      <c r="D88" s="21">
        <v>0</v>
      </c>
      <c r="E88" s="23" t="s">
        <v>1535</v>
      </c>
      <c r="F88" s="23" t="s">
        <v>2869</v>
      </c>
      <c r="G88" s="23" t="e">
        <v>#N/A</v>
      </c>
      <c r="H88" s="23" t="s">
        <v>3105</v>
      </c>
      <c r="I88" s="23" t="b">
        <v>0</v>
      </c>
      <c r="J88" s="23" t="s">
        <v>657</v>
      </c>
      <c r="K88" s="23" t="s">
        <v>658</v>
      </c>
      <c r="L88" s="23" t="s">
        <v>659</v>
      </c>
      <c r="M88" s="23" t="s">
        <v>143</v>
      </c>
      <c r="N88" s="43"/>
      <c r="O88" s="43"/>
      <c r="P88" s="43" t="s">
        <v>139</v>
      </c>
      <c r="Q88" s="43"/>
      <c r="XFC88" s="120"/>
      <c r="XFD88" s="10"/>
    </row>
    <row r="89" spans="2:17 16383:16384" s="21" customFormat="1" ht="78.599999999999994" customHeight="1">
      <c r="B89" s="23"/>
      <c r="C89" s="23"/>
      <c r="D89" s="21">
        <v>0</v>
      </c>
      <c r="E89" s="23" t="s">
        <v>1545</v>
      </c>
      <c r="F89" s="23" t="s">
        <v>2869</v>
      </c>
      <c r="G89" s="23" t="e">
        <v>#N/A</v>
      </c>
      <c r="H89" s="23" t="s">
        <v>3106</v>
      </c>
      <c r="I89" s="23" t="b">
        <v>0</v>
      </c>
      <c r="J89" s="23" t="s">
        <v>660</v>
      </c>
      <c r="K89" s="23" t="s">
        <v>661</v>
      </c>
      <c r="L89" s="23" t="s">
        <v>662</v>
      </c>
      <c r="M89" s="23" t="s">
        <v>143</v>
      </c>
      <c r="N89" s="43"/>
      <c r="O89" s="43"/>
      <c r="P89" s="43" t="s">
        <v>139</v>
      </c>
      <c r="Q89" s="43"/>
      <c r="XFC89" s="120"/>
      <c r="XFD89" s="10"/>
    </row>
    <row r="90" spans="2:17 16383:16384" s="21" customFormat="1" ht="126" customHeight="1">
      <c r="B90" s="23"/>
      <c r="C90" s="23"/>
      <c r="D90" s="21">
        <v>0</v>
      </c>
      <c r="E90" s="23" t="s">
        <v>1540</v>
      </c>
      <c r="F90" s="23" t="s">
        <v>2869</v>
      </c>
      <c r="G90" s="23" t="e">
        <v>#N/A</v>
      </c>
      <c r="H90" s="23" t="s">
        <v>3107</v>
      </c>
      <c r="I90" s="23" t="b">
        <v>0</v>
      </c>
      <c r="J90" s="23" t="s">
        <v>663</v>
      </c>
      <c r="K90" s="23" t="s">
        <v>664</v>
      </c>
      <c r="L90" s="23" t="s">
        <v>665</v>
      </c>
      <c r="M90" s="23" t="s">
        <v>143</v>
      </c>
      <c r="N90" s="43"/>
      <c r="O90" s="43"/>
      <c r="P90" s="43" t="s">
        <v>139</v>
      </c>
      <c r="Q90" s="43"/>
      <c r="XFC90" s="120"/>
      <c r="XFD90" s="10"/>
    </row>
    <row r="91" spans="2:17 16383:16384" s="21" customFormat="1" ht="24.45" customHeight="1">
      <c r="B91" s="23" t="s">
        <v>1416</v>
      </c>
      <c r="C91" s="23"/>
      <c r="D91" s="21">
        <v>1</v>
      </c>
      <c r="E91" s="23"/>
      <c r="F91" s="23" t="s">
        <v>139</v>
      </c>
      <c r="G91" s="23" t="s">
        <v>139</v>
      </c>
      <c r="H91" s="23" t="s">
        <v>2868</v>
      </c>
      <c r="I91" s="23" t="s">
        <v>139</v>
      </c>
      <c r="J91" s="23" t="s">
        <v>666</v>
      </c>
      <c r="K91" s="23" t="s">
        <v>138</v>
      </c>
      <c r="L91" s="23" t="s">
        <v>139</v>
      </c>
      <c r="M91" s="23" t="s">
        <v>139</v>
      </c>
      <c r="N91" s="43"/>
      <c r="O91" s="43"/>
      <c r="P91" s="43" t="s">
        <v>139</v>
      </c>
      <c r="Q91" s="43"/>
      <c r="XFC91" s="120"/>
      <c r="XFD91" s="10"/>
    </row>
    <row r="92" spans="2:17 16383:16384" s="21" customFormat="1" ht="36.450000000000003" customHeight="1">
      <c r="B92" s="23"/>
      <c r="C92" s="23" t="s">
        <v>1417</v>
      </c>
      <c r="D92" s="21">
        <v>1</v>
      </c>
      <c r="E92" s="23"/>
      <c r="F92" s="23" t="s">
        <v>139</v>
      </c>
      <c r="G92" s="23" t="s">
        <v>139</v>
      </c>
      <c r="H92" s="23" t="s">
        <v>2868</v>
      </c>
      <c r="I92" s="23" t="s">
        <v>139</v>
      </c>
      <c r="J92" s="23" t="s">
        <v>667</v>
      </c>
      <c r="K92" s="23" t="s">
        <v>138</v>
      </c>
      <c r="L92" s="23" t="s">
        <v>139</v>
      </c>
      <c r="M92" s="23" t="s">
        <v>139</v>
      </c>
      <c r="N92" s="43"/>
      <c r="O92" s="43"/>
      <c r="P92" s="43" t="s">
        <v>139</v>
      </c>
      <c r="Q92" s="43"/>
      <c r="XFC92" s="120"/>
      <c r="XFD92" s="10"/>
    </row>
    <row r="93" spans="2:17 16383:16384" s="21" customFormat="1" ht="232.95" customHeight="1">
      <c r="B93" s="23"/>
      <c r="C93" s="23"/>
      <c r="D93" s="21">
        <v>0</v>
      </c>
      <c r="E93" s="23" t="s">
        <v>1418</v>
      </c>
      <c r="F93" s="23" t="s">
        <v>2869</v>
      </c>
      <c r="G93" s="23" t="e">
        <v>#N/A</v>
      </c>
      <c r="H93" s="23" t="s">
        <v>3108</v>
      </c>
      <c r="I93" s="23" t="b">
        <v>0</v>
      </c>
      <c r="J93" s="23" t="s">
        <v>668</v>
      </c>
      <c r="K93" s="23" t="s">
        <v>669</v>
      </c>
      <c r="L93" s="23" t="s">
        <v>670</v>
      </c>
      <c r="M93" s="23" t="s">
        <v>143</v>
      </c>
      <c r="N93" s="43"/>
      <c r="O93" s="43"/>
      <c r="P93" s="43" t="s">
        <v>139</v>
      </c>
      <c r="Q93" s="43"/>
      <c r="XFC93" s="120"/>
      <c r="XFD93" s="10"/>
    </row>
    <row r="94" spans="2:17 16383:16384" s="21" customFormat="1" ht="118.95" customHeight="1">
      <c r="B94" s="23"/>
      <c r="C94" s="23"/>
      <c r="D94" s="21">
        <v>0</v>
      </c>
      <c r="E94" s="23" t="s">
        <v>1411</v>
      </c>
      <c r="F94" s="23" t="s">
        <v>2869</v>
      </c>
      <c r="G94" s="23" t="e">
        <v>#N/A</v>
      </c>
      <c r="H94" s="23" t="s">
        <v>3109</v>
      </c>
      <c r="I94" s="23" t="b">
        <v>0</v>
      </c>
      <c r="J94" s="23" t="s">
        <v>671</v>
      </c>
      <c r="K94" s="23" t="s">
        <v>672</v>
      </c>
      <c r="L94" s="23" t="s">
        <v>673</v>
      </c>
      <c r="M94" s="23" t="s">
        <v>143</v>
      </c>
      <c r="N94" s="43"/>
      <c r="O94" s="43"/>
      <c r="P94" s="43" t="s">
        <v>139</v>
      </c>
      <c r="Q94" s="43"/>
      <c r="XFC94" s="120"/>
      <c r="XFD94" s="10"/>
    </row>
    <row r="95" spans="2:17 16383:16384" s="21" customFormat="1" ht="32.700000000000003" customHeight="1">
      <c r="B95" s="23"/>
      <c r="C95" s="23" t="s">
        <v>1440</v>
      </c>
      <c r="D95" s="21">
        <v>1</v>
      </c>
      <c r="E95" s="23"/>
      <c r="F95" s="23" t="s">
        <v>139</v>
      </c>
      <c r="G95" s="23" t="s">
        <v>139</v>
      </c>
      <c r="H95" s="23" t="s">
        <v>2868</v>
      </c>
      <c r="I95" s="23" t="s">
        <v>139</v>
      </c>
      <c r="J95" s="23" t="s">
        <v>674</v>
      </c>
      <c r="K95" s="23" t="s">
        <v>138</v>
      </c>
      <c r="L95" s="23" t="s">
        <v>139</v>
      </c>
      <c r="M95" s="23" t="s">
        <v>139</v>
      </c>
      <c r="N95" s="43"/>
      <c r="O95" s="43"/>
      <c r="P95" s="43" t="s">
        <v>139</v>
      </c>
      <c r="Q95" s="43"/>
      <c r="XFC95" s="120"/>
      <c r="XFD95" s="10"/>
    </row>
    <row r="96" spans="2:17 16383:16384" s="21" customFormat="1" ht="303.45" customHeight="1">
      <c r="B96" s="23"/>
      <c r="C96" s="23"/>
      <c r="D96" s="21">
        <v>0</v>
      </c>
      <c r="E96" s="23" t="s">
        <v>1435</v>
      </c>
      <c r="F96" s="23" t="s">
        <v>2869</v>
      </c>
      <c r="G96" s="23" t="e">
        <v>#N/A</v>
      </c>
      <c r="H96" s="23" t="s">
        <v>3110</v>
      </c>
      <c r="I96" s="23" t="b">
        <v>0</v>
      </c>
      <c r="J96" s="23" t="s">
        <v>675</v>
      </c>
      <c r="K96" s="23" t="s">
        <v>676</v>
      </c>
      <c r="L96" s="23" t="s">
        <v>677</v>
      </c>
      <c r="M96" s="23" t="s">
        <v>143</v>
      </c>
      <c r="N96" s="43"/>
      <c r="O96" s="43"/>
      <c r="P96" s="43" t="s">
        <v>139</v>
      </c>
      <c r="Q96" s="43"/>
      <c r="XFC96" s="120"/>
      <c r="XFD96" s="10"/>
    </row>
    <row r="97" spans="2:17 16383:16384" s="21" customFormat="1" ht="27" customHeight="1">
      <c r="B97" s="23"/>
      <c r="C97" s="23" t="s">
        <v>2450</v>
      </c>
      <c r="D97" s="21">
        <v>1</v>
      </c>
      <c r="E97" s="23"/>
      <c r="F97" s="23" t="s">
        <v>139</v>
      </c>
      <c r="G97" s="23" t="s">
        <v>139</v>
      </c>
      <c r="H97" s="23" t="s">
        <v>2868</v>
      </c>
      <c r="I97" s="23" t="s">
        <v>139</v>
      </c>
      <c r="J97" s="23" t="s">
        <v>678</v>
      </c>
      <c r="K97" s="23" t="s">
        <v>138</v>
      </c>
      <c r="L97" s="23" t="s">
        <v>139</v>
      </c>
      <c r="M97" s="23" t="s">
        <v>139</v>
      </c>
      <c r="N97" s="43"/>
      <c r="O97" s="43"/>
      <c r="P97" s="43" t="s">
        <v>139</v>
      </c>
      <c r="Q97" s="43"/>
      <c r="XFC97" s="120"/>
      <c r="XFD97" s="10"/>
    </row>
    <row r="98" spans="2:17 16383:16384" s="21" customFormat="1" ht="123.9" customHeight="1">
      <c r="B98" s="23"/>
      <c r="C98" s="23"/>
      <c r="D98" s="21">
        <v>0</v>
      </c>
      <c r="E98" s="23" t="s">
        <v>3111</v>
      </c>
      <c r="F98" s="23" t="s">
        <v>2869</v>
      </c>
      <c r="G98" s="23" t="e">
        <v>#N/A</v>
      </c>
      <c r="H98" s="23" t="s">
        <v>3112</v>
      </c>
      <c r="I98" s="23" t="b">
        <v>0</v>
      </c>
      <c r="J98" s="23" t="s">
        <v>679</v>
      </c>
      <c r="K98" s="23" t="s">
        <v>680</v>
      </c>
      <c r="L98" s="23" t="s">
        <v>681</v>
      </c>
      <c r="M98" s="23" t="s">
        <v>143</v>
      </c>
      <c r="N98" s="43"/>
      <c r="O98" s="43"/>
      <c r="P98" s="43" t="s">
        <v>139</v>
      </c>
      <c r="Q98" s="43"/>
      <c r="XFC98" s="120"/>
      <c r="XFD98" s="10"/>
    </row>
    <row r="99" spans="2:17 16383:16384" s="21" customFormat="1" ht="87" customHeight="1">
      <c r="B99" s="23"/>
      <c r="C99" s="23"/>
      <c r="D99" s="21">
        <v>0</v>
      </c>
      <c r="E99" s="23" t="s">
        <v>3113</v>
      </c>
      <c r="F99" s="23" t="s">
        <v>2869</v>
      </c>
      <c r="G99" s="23" t="e">
        <v>#N/A</v>
      </c>
      <c r="H99" s="23" t="s">
        <v>3114</v>
      </c>
      <c r="I99" s="23" t="b">
        <v>0</v>
      </c>
      <c r="J99" s="23" t="s">
        <v>682</v>
      </c>
      <c r="K99" s="23" t="s">
        <v>683</v>
      </c>
      <c r="L99" s="23" t="s">
        <v>684</v>
      </c>
      <c r="M99" s="23" t="s">
        <v>143</v>
      </c>
      <c r="N99" s="43"/>
      <c r="O99" s="43"/>
      <c r="P99" s="43" t="s">
        <v>139</v>
      </c>
      <c r="Q99" s="43"/>
      <c r="XFC99" s="120"/>
      <c r="XFD99" s="10"/>
    </row>
    <row r="100" spans="2:17 16383:16384" s="21" customFormat="1" ht="66" customHeight="1">
      <c r="B100" s="23"/>
      <c r="C100" s="23"/>
      <c r="D100" s="21">
        <v>0</v>
      </c>
      <c r="E100" s="23" t="s">
        <v>3115</v>
      </c>
      <c r="F100" s="23" t="s">
        <v>2869</v>
      </c>
      <c r="G100" s="23" t="e">
        <v>#N/A</v>
      </c>
      <c r="H100" s="23" t="s">
        <v>3116</v>
      </c>
      <c r="I100" s="23" t="b">
        <v>0</v>
      </c>
      <c r="J100" s="23" t="s">
        <v>685</v>
      </c>
      <c r="K100" s="23" t="s">
        <v>686</v>
      </c>
      <c r="L100" s="23" t="s">
        <v>687</v>
      </c>
      <c r="M100" s="23" t="s">
        <v>452</v>
      </c>
      <c r="N100" s="43"/>
      <c r="O100" s="43"/>
      <c r="P100" s="43" t="s">
        <v>139</v>
      </c>
      <c r="Q100" s="43"/>
      <c r="XFC100" s="120"/>
      <c r="XFD100" s="10"/>
    </row>
    <row r="101" spans="2:17 16383:16384" s="21" customFormat="1" ht="66" customHeight="1">
      <c r="B101" s="23"/>
      <c r="C101" s="23"/>
      <c r="D101" s="21">
        <v>0</v>
      </c>
      <c r="E101" s="23" t="s">
        <v>3117</v>
      </c>
      <c r="F101" s="23" t="s">
        <v>2869</v>
      </c>
      <c r="G101" s="23" t="e">
        <v>#N/A</v>
      </c>
      <c r="H101" s="23" t="s">
        <v>3118</v>
      </c>
      <c r="I101" s="23" t="b">
        <v>0</v>
      </c>
      <c r="J101" s="23" t="s">
        <v>688</v>
      </c>
      <c r="K101" s="23" t="s">
        <v>689</v>
      </c>
      <c r="L101" s="23" t="s">
        <v>690</v>
      </c>
      <c r="M101" s="23" t="s">
        <v>452</v>
      </c>
      <c r="N101" s="43"/>
      <c r="O101" s="43"/>
      <c r="P101" s="43" t="s">
        <v>139</v>
      </c>
      <c r="Q101" s="43"/>
      <c r="XFC101" s="120"/>
      <c r="XFD101" s="10"/>
    </row>
    <row r="102" spans="2:17 16383:16384" s="21" customFormat="1" ht="77.099999999999994" customHeight="1">
      <c r="B102" s="23"/>
      <c r="C102" s="23"/>
      <c r="D102" s="21">
        <v>0</v>
      </c>
      <c r="E102" s="23" t="s">
        <v>3119</v>
      </c>
      <c r="F102" s="23" t="s">
        <v>2869</v>
      </c>
      <c r="G102" s="23" t="e">
        <v>#N/A</v>
      </c>
      <c r="H102" s="23" t="s">
        <v>3120</v>
      </c>
      <c r="I102" s="23" t="b">
        <v>0</v>
      </c>
      <c r="J102" s="23" t="s">
        <v>691</v>
      </c>
      <c r="K102" s="23" t="s">
        <v>692</v>
      </c>
      <c r="L102" s="23" t="s">
        <v>693</v>
      </c>
      <c r="M102" s="23" t="s">
        <v>452</v>
      </c>
      <c r="N102" s="43"/>
      <c r="O102" s="43"/>
      <c r="P102" s="43" t="s">
        <v>139</v>
      </c>
      <c r="Q102" s="43"/>
      <c r="XFC102" s="120"/>
      <c r="XFD102" s="10"/>
    </row>
    <row r="103" spans="2:17 16383:16384" s="21" customFormat="1" ht="42.75" customHeight="1">
      <c r="B103" s="23"/>
      <c r="C103" s="23"/>
      <c r="D103" s="21">
        <v>0</v>
      </c>
      <c r="E103" s="23" t="s">
        <v>3121</v>
      </c>
      <c r="F103" s="23" t="s">
        <v>2869</v>
      </c>
      <c r="G103" s="23" t="e">
        <v>#N/A</v>
      </c>
      <c r="H103" s="23" t="s">
        <v>3122</v>
      </c>
      <c r="I103" s="23" t="b">
        <v>0</v>
      </c>
      <c r="J103" s="23" t="s">
        <v>694</v>
      </c>
      <c r="K103" s="23" t="s">
        <v>695</v>
      </c>
      <c r="L103" s="23" t="s">
        <v>696</v>
      </c>
      <c r="M103" s="23" t="s">
        <v>143</v>
      </c>
      <c r="N103" s="43"/>
      <c r="O103" s="43"/>
      <c r="P103" s="43" t="s">
        <v>139</v>
      </c>
      <c r="Q103" s="43"/>
      <c r="XFC103" s="120"/>
      <c r="XFD103" s="10"/>
    </row>
    <row r="104" spans="2:17 16383:16384" s="21" customFormat="1" ht="40.950000000000003" customHeight="1">
      <c r="B104" s="23"/>
      <c r="C104" s="23" t="s">
        <v>2438</v>
      </c>
      <c r="D104" s="21">
        <v>1</v>
      </c>
      <c r="E104" s="23"/>
      <c r="F104" s="23" t="s">
        <v>139</v>
      </c>
      <c r="G104" s="23" t="s">
        <v>139</v>
      </c>
      <c r="H104" s="23" t="s">
        <v>2868</v>
      </c>
      <c r="I104" s="23" t="s">
        <v>139</v>
      </c>
      <c r="J104" s="23" t="s">
        <v>697</v>
      </c>
      <c r="K104" s="23" t="s">
        <v>138</v>
      </c>
      <c r="L104" s="23" t="s">
        <v>139</v>
      </c>
      <c r="M104" s="23" t="s">
        <v>139</v>
      </c>
      <c r="N104" s="43"/>
      <c r="O104" s="43"/>
      <c r="P104" s="43" t="s">
        <v>139</v>
      </c>
      <c r="Q104" s="43"/>
      <c r="XFC104" s="120"/>
      <c r="XFD104" s="10"/>
    </row>
    <row r="105" spans="2:17 16383:16384" s="21" customFormat="1" ht="51" customHeight="1">
      <c r="B105" s="23"/>
      <c r="C105" s="23"/>
      <c r="D105" s="21">
        <v>0</v>
      </c>
      <c r="E105" s="23" t="s">
        <v>3123</v>
      </c>
      <c r="F105" s="23" t="s">
        <v>2869</v>
      </c>
      <c r="G105" s="23" t="e">
        <v>#N/A</v>
      </c>
      <c r="H105" s="23" t="s">
        <v>3124</v>
      </c>
      <c r="I105" s="23" t="b">
        <v>0</v>
      </c>
      <c r="J105" s="23" t="s">
        <v>698</v>
      </c>
      <c r="K105" s="23" t="s">
        <v>699</v>
      </c>
      <c r="L105" s="23" t="s">
        <v>700</v>
      </c>
      <c r="M105" s="23" t="s">
        <v>452</v>
      </c>
      <c r="N105" s="43"/>
      <c r="O105" s="43"/>
      <c r="P105" s="43" t="s">
        <v>139</v>
      </c>
      <c r="Q105" s="43"/>
      <c r="XFC105" s="120"/>
      <c r="XFD105" s="10"/>
    </row>
    <row r="106" spans="2:17 16383:16384" s="21" customFormat="1" ht="35.4" customHeight="1">
      <c r="B106" s="23"/>
      <c r="C106" s="23" t="s">
        <v>2469</v>
      </c>
      <c r="D106" s="21">
        <v>1</v>
      </c>
      <c r="E106" s="23"/>
      <c r="F106" s="23" t="s">
        <v>139</v>
      </c>
      <c r="G106" s="23" t="s">
        <v>139</v>
      </c>
      <c r="H106" s="23" t="s">
        <v>2868</v>
      </c>
      <c r="I106" s="23" t="s">
        <v>139</v>
      </c>
      <c r="J106" s="23" t="s">
        <v>701</v>
      </c>
      <c r="K106" s="23" t="s">
        <v>138</v>
      </c>
      <c r="L106" s="23" t="s">
        <v>139</v>
      </c>
      <c r="M106" s="23" t="s">
        <v>139</v>
      </c>
      <c r="N106" s="43"/>
      <c r="O106" s="43"/>
      <c r="P106" s="43" t="s">
        <v>139</v>
      </c>
      <c r="Q106" s="43"/>
      <c r="XFC106" s="120"/>
      <c r="XFD106" s="10"/>
    </row>
    <row r="107" spans="2:17 16383:16384" s="21" customFormat="1" ht="213" customHeight="1">
      <c r="B107" s="23"/>
      <c r="C107" s="23"/>
      <c r="D107" s="21">
        <v>0</v>
      </c>
      <c r="E107" s="23" t="s">
        <v>3125</v>
      </c>
      <c r="F107" s="23" t="s">
        <v>2869</v>
      </c>
      <c r="G107" s="23" t="e">
        <v>#N/A</v>
      </c>
      <c r="H107" s="23" t="s">
        <v>3126</v>
      </c>
      <c r="I107" s="23" t="b">
        <v>0</v>
      </c>
      <c r="J107" s="23" t="s">
        <v>702</v>
      </c>
      <c r="K107" s="23" t="s">
        <v>703</v>
      </c>
      <c r="L107" s="23" t="s">
        <v>704</v>
      </c>
      <c r="M107" s="23" t="s">
        <v>452</v>
      </c>
      <c r="N107" s="43"/>
      <c r="O107" s="43"/>
      <c r="P107" s="43" t="s">
        <v>139</v>
      </c>
      <c r="Q107" s="43"/>
      <c r="XFC107" s="120"/>
      <c r="XFD107" s="10"/>
    </row>
    <row r="108" spans="2:17 16383:16384" s="21" customFormat="1" ht="67.2" customHeight="1">
      <c r="B108" s="23"/>
      <c r="C108" s="23" t="s">
        <v>1429</v>
      </c>
      <c r="D108" s="21">
        <v>1</v>
      </c>
      <c r="E108" s="23"/>
      <c r="F108" s="23" t="s">
        <v>139</v>
      </c>
      <c r="G108" s="23" t="s">
        <v>139</v>
      </c>
      <c r="H108" s="23" t="s">
        <v>2868</v>
      </c>
      <c r="I108" s="23" t="s">
        <v>139</v>
      </c>
      <c r="J108" s="23" t="s">
        <v>705</v>
      </c>
      <c r="K108" s="23" t="s">
        <v>138</v>
      </c>
      <c r="L108" s="23" t="s">
        <v>139</v>
      </c>
      <c r="M108" s="23" t="s">
        <v>139</v>
      </c>
      <c r="N108" s="43"/>
      <c r="O108" s="43"/>
      <c r="P108" s="43" t="s">
        <v>139</v>
      </c>
      <c r="Q108" s="43"/>
      <c r="XFC108" s="120"/>
      <c r="XFD108" s="10"/>
    </row>
    <row r="109" spans="2:17 16383:16384" s="21" customFormat="1" ht="307.2" customHeight="1">
      <c r="B109" s="23"/>
      <c r="C109" s="23"/>
      <c r="D109" s="21">
        <v>0</v>
      </c>
      <c r="E109" s="23" t="s">
        <v>1430</v>
      </c>
      <c r="F109" s="23" t="s">
        <v>2869</v>
      </c>
      <c r="G109" s="23" t="e">
        <v>#N/A</v>
      </c>
      <c r="H109" s="23" t="s">
        <v>3127</v>
      </c>
      <c r="I109" s="23" t="b">
        <v>0</v>
      </c>
      <c r="J109" s="23" t="s">
        <v>706</v>
      </c>
      <c r="K109" s="23" t="s">
        <v>707</v>
      </c>
      <c r="L109" s="23" t="s">
        <v>708</v>
      </c>
      <c r="M109" s="23" t="s">
        <v>143</v>
      </c>
      <c r="N109" s="43"/>
      <c r="O109" s="43"/>
      <c r="P109" s="43" t="s">
        <v>139</v>
      </c>
      <c r="Q109" s="43"/>
      <c r="XFC109" s="120"/>
      <c r="XFD109" s="10"/>
    </row>
    <row r="110" spans="2:17 16383:16384" s="21" customFormat="1" ht="45.75" customHeight="1">
      <c r="B110" s="23"/>
      <c r="C110" s="23"/>
      <c r="D110" s="21">
        <v>0</v>
      </c>
      <c r="E110" s="23" t="s">
        <v>3128</v>
      </c>
      <c r="F110" s="23" t="s">
        <v>2869</v>
      </c>
      <c r="G110" s="23" t="e">
        <v>#N/A</v>
      </c>
      <c r="H110" s="23" t="s">
        <v>3129</v>
      </c>
      <c r="I110" s="23" t="b">
        <v>0</v>
      </c>
      <c r="J110" s="23" t="s">
        <v>709</v>
      </c>
      <c r="K110" s="23" t="s">
        <v>710</v>
      </c>
      <c r="L110" s="23" t="s">
        <v>711</v>
      </c>
      <c r="M110" s="23" t="s">
        <v>452</v>
      </c>
      <c r="N110" s="43"/>
      <c r="O110" s="43"/>
      <c r="P110" s="43" t="s">
        <v>139</v>
      </c>
      <c r="Q110" s="43"/>
      <c r="XFC110" s="120"/>
      <c r="XFD110" s="10"/>
    </row>
    <row r="111" spans="2:17 16383:16384" s="21" customFormat="1" ht="82.95" customHeight="1">
      <c r="B111" s="23"/>
      <c r="C111" s="23"/>
      <c r="D111" s="21">
        <v>0</v>
      </c>
      <c r="E111" s="23" t="s">
        <v>1423</v>
      </c>
      <c r="F111" s="23" t="s">
        <v>2869</v>
      </c>
      <c r="G111" s="23" t="e">
        <v>#N/A</v>
      </c>
      <c r="H111" s="23" t="s">
        <v>3130</v>
      </c>
      <c r="I111" s="23" t="b">
        <v>0</v>
      </c>
      <c r="J111" s="23" t="s">
        <v>712</v>
      </c>
      <c r="K111" s="23" t="s">
        <v>713</v>
      </c>
      <c r="L111" s="23" t="s">
        <v>714</v>
      </c>
      <c r="M111" s="23" t="s">
        <v>452</v>
      </c>
      <c r="N111" s="43"/>
      <c r="O111" s="43"/>
      <c r="P111" s="43" t="s">
        <v>139</v>
      </c>
      <c r="Q111" s="43"/>
      <c r="XFC111" s="120"/>
      <c r="XFD111" s="10"/>
    </row>
    <row r="112" spans="2:17 16383:16384" s="21" customFormat="1" ht="30.6">
      <c r="B112" s="23"/>
      <c r="C112" s="23"/>
      <c r="D112" s="21">
        <v>0</v>
      </c>
      <c r="E112" s="23" t="s">
        <v>3131</v>
      </c>
      <c r="F112" s="23" t="s">
        <v>2869</v>
      </c>
      <c r="G112" s="23" t="e">
        <v>#N/A</v>
      </c>
      <c r="H112" s="23" t="s">
        <v>3132</v>
      </c>
      <c r="I112" s="23" t="b">
        <v>0</v>
      </c>
      <c r="J112" s="23" t="s">
        <v>715</v>
      </c>
      <c r="K112" s="23" t="s">
        <v>716</v>
      </c>
      <c r="L112" s="23" t="s">
        <v>717</v>
      </c>
      <c r="M112" s="23" t="s">
        <v>452</v>
      </c>
      <c r="N112" s="43"/>
      <c r="O112" s="43"/>
      <c r="P112" s="43" t="s">
        <v>139</v>
      </c>
      <c r="Q112" s="43"/>
      <c r="XFC112" s="120"/>
      <c r="XFD112" s="10"/>
    </row>
    <row r="113" spans="2:17 16383:16384" s="21" customFormat="1" ht="43.5" customHeight="1">
      <c r="B113" s="23"/>
      <c r="C113" s="23"/>
      <c r="D113" s="21">
        <v>0</v>
      </c>
      <c r="E113" s="23" t="s">
        <v>3133</v>
      </c>
      <c r="F113" s="23" t="s">
        <v>2869</v>
      </c>
      <c r="G113" s="23" t="e">
        <v>#N/A</v>
      </c>
      <c r="H113" s="23" t="s">
        <v>3134</v>
      </c>
      <c r="I113" s="23" t="b">
        <v>0</v>
      </c>
      <c r="J113" s="23" t="s">
        <v>718</v>
      </c>
      <c r="K113" s="23" t="s">
        <v>719</v>
      </c>
      <c r="L113" s="23" t="s">
        <v>720</v>
      </c>
      <c r="M113" s="23" t="s">
        <v>452</v>
      </c>
      <c r="N113" s="43"/>
      <c r="O113" s="43"/>
      <c r="P113" s="43" t="s">
        <v>139</v>
      </c>
      <c r="Q113" s="43"/>
      <c r="XFC113" s="120"/>
      <c r="XFD113" s="10"/>
    </row>
    <row r="114" spans="2:17 16383:16384" s="21" customFormat="1" ht="154.5" customHeight="1">
      <c r="B114" s="23"/>
      <c r="C114" s="23"/>
      <c r="D114" s="21">
        <v>0</v>
      </c>
      <c r="E114" s="23" t="s">
        <v>3135</v>
      </c>
      <c r="F114" s="23" t="s">
        <v>2869</v>
      </c>
      <c r="G114" s="23" t="e">
        <v>#N/A</v>
      </c>
      <c r="H114" s="23" t="s">
        <v>3136</v>
      </c>
      <c r="I114" s="23" t="b">
        <v>0</v>
      </c>
      <c r="J114" s="23" t="s">
        <v>721</v>
      </c>
      <c r="K114" s="23" t="s">
        <v>722</v>
      </c>
      <c r="L114" s="23" t="s">
        <v>723</v>
      </c>
      <c r="M114" s="23" t="s">
        <v>452</v>
      </c>
      <c r="N114" s="43"/>
      <c r="O114" s="43"/>
      <c r="P114" s="43" t="s">
        <v>139</v>
      </c>
      <c r="Q114" s="43"/>
      <c r="XFC114" s="120"/>
      <c r="XFD114" s="10"/>
    </row>
    <row r="115" spans="2:17 16383:16384" s="21" customFormat="1" ht="33" customHeight="1">
      <c r="B115" s="23"/>
      <c r="C115" s="23" t="s">
        <v>2395</v>
      </c>
      <c r="D115" s="21">
        <v>1</v>
      </c>
      <c r="E115" s="23"/>
      <c r="F115" s="23" t="s">
        <v>139</v>
      </c>
      <c r="G115" s="23" t="s">
        <v>139</v>
      </c>
      <c r="H115" s="23" t="s">
        <v>2868</v>
      </c>
      <c r="I115" s="23" t="s">
        <v>139</v>
      </c>
      <c r="J115" s="23" t="s">
        <v>724</v>
      </c>
      <c r="K115" s="23" t="s">
        <v>138</v>
      </c>
      <c r="L115" s="23" t="s">
        <v>139</v>
      </c>
      <c r="M115" s="23" t="s">
        <v>139</v>
      </c>
      <c r="N115" s="43"/>
      <c r="O115" s="43"/>
      <c r="P115" s="43" t="s">
        <v>139</v>
      </c>
      <c r="Q115" s="43"/>
      <c r="XFC115" s="120"/>
      <c r="XFD115" s="10"/>
    </row>
    <row r="116" spans="2:17 16383:16384" s="21" customFormat="1" ht="146.69999999999999" customHeight="1">
      <c r="B116" s="23"/>
      <c r="C116" s="23"/>
      <c r="D116" s="21">
        <v>0</v>
      </c>
      <c r="E116" s="23" t="s">
        <v>3137</v>
      </c>
      <c r="F116" s="23" t="s">
        <v>2869</v>
      </c>
      <c r="G116" s="23" t="e">
        <v>#N/A</v>
      </c>
      <c r="H116" s="23" t="s">
        <v>3138</v>
      </c>
      <c r="I116" s="23" t="b">
        <v>0</v>
      </c>
      <c r="J116" s="23" t="s">
        <v>725</v>
      </c>
      <c r="K116" s="23" t="s">
        <v>726</v>
      </c>
      <c r="L116" s="23" t="s">
        <v>727</v>
      </c>
      <c r="M116" s="23" t="s">
        <v>452</v>
      </c>
      <c r="N116" s="43"/>
      <c r="O116" s="43"/>
      <c r="P116" s="43" t="s">
        <v>139</v>
      </c>
      <c r="Q116" s="43"/>
      <c r="XFC116" s="120"/>
      <c r="XFD116" s="10"/>
    </row>
    <row r="117" spans="2:17 16383:16384" s="21" customFormat="1" ht="48.45" customHeight="1">
      <c r="B117" s="23"/>
      <c r="C117" s="23"/>
      <c r="D117" s="21">
        <v>0</v>
      </c>
      <c r="E117" s="23" t="s">
        <v>3139</v>
      </c>
      <c r="F117" s="23" t="s">
        <v>2869</v>
      </c>
      <c r="G117" s="23" t="e">
        <v>#N/A</v>
      </c>
      <c r="H117" s="23" t="s">
        <v>3140</v>
      </c>
      <c r="I117" s="23" t="b">
        <v>0</v>
      </c>
      <c r="J117" s="23" t="s">
        <v>728</v>
      </c>
      <c r="K117" s="23" t="s">
        <v>729</v>
      </c>
      <c r="L117" s="23" t="s">
        <v>730</v>
      </c>
      <c r="M117" s="23" t="s">
        <v>143</v>
      </c>
      <c r="N117" s="43"/>
      <c r="O117" s="43"/>
      <c r="P117" s="43" t="s">
        <v>139</v>
      </c>
      <c r="Q117" s="43"/>
      <c r="XFC117" s="120"/>
      <c r="XFD117" s="10"/>
    </row>
    <row r="118" spans="2:17 16383:16384" s="21" customFormat="1" ht="70.5" customHeight="1">
      <c r="B118" s="23"/>
      <c r="C118" s="23"/>
      <c r="D118" s="21">
        <v>0</v>
      </c>
      <c r="E118" s="23" t="s">
        <v>3141</v>
      </c>
      <c r="F118" s="23" t="s">
        <v>2869</v>
      </c>
      <c r="G118" s="23" t="e">
        <v>#N/A</v>
      </c>
      <c r="H118" s="23" t="s">
        <v>3142</v>
      </c>
      <c r="I118" s="23" t="b">
        <v>0</v>
      </c>
      <c r="J118" s="23" t="s">
        <v>731</v>
      </c>
      <c r="K118" s="23" t="s">
        <v>732</v>
      </c>
      <c r="L118" s="23" t="s">
        <v>733</v>
      </c>
      <c r="M118" s="23" t="s">
        <v>452</v>
      </c>
      <c r="N118" s="43"/>
      <c r="O118" s="43"/>
      <c r="P118" s="43" t="s">
        <v>139</v>
      </c>
      <c r="Q118" s="43"/>
      <c r="XFC118" s="120"/>
      <c r="XFD118" s="10"/>
    </row>
    <row r="119" spans="2:17 16383:16384" s="21" customFormat="1" ht="69" customHeight="1">
      <c r="B119" s="23"/>
      <c r="C119" s="23"/>
      <c r="D119" s="21">
        <v>0</v>
      </c>
      <c r="E119" s="23" t="s">
        <v>3143</v>
      </c>
      <c r="F119" s="23" t="s">
        <v>2869</v>
      </c>
      <c r="G119" s="23" t="e">
        <v>#N/A</v>
      </c>
      <c r="H119" s="23" t="s">
        <v>3144</v>
      </c>
      <c r="I119" s="23" t="b">
        <v>0</v>
      </c>
      <c r="J119" s="23" t="s">
        <v>734</v>
      </c>
      <c r="K119" s="23" t="s">
        <v>735</v>
      </c>
      <c r="L119" s="23" t="s">
        <v>736</v>
      </c>
      <c r="M119" s="23" t="s">
        <v>452</v>
      </c>
      <c r="N119" s="43"/>
      <c r="O119" s="43"/>
      <c r="P119" s="43" t="s">
        <v>139</v>
      </c>
      <c r="Q119" s="43"/>
      <c r="XFC119" s="120"/>
      <c r="XFD119" s="10"/>
    </row>
    <row r="120" spans="2:17 16383:16384" s="21" customFormat="1" ht="40.799999999999997">
      <c r="B120" s="23"/>
      <c r="C120" s="23" t="s">
        <v>2426</v>
      </c>
      <c r="D120" s="21">
        <v>1</v>
      </c>
      <c r="E120" s="23"/>
      <c r="F120" s="23" t="s">
        <v>139</v>
      </c>
      <c r="G120" s="23" t="s">
        <v>139</v>
      </c>
      <c r="H120" s="23" t="s">
        <v>2868</v>
      </c>
      <c r="I120" s="23" t="s">
        <v>139</v>
      </c>
      <c r="J120" s="23" t="s">
        <v>737</v>
      </c>
      <c r="K120" s="23" t="s">
        <v>138</v>
      </c>
      <c r="L120" s="23" t="s">
        <v>139</v>
      </c>
      <c r="M120" s="23" t="s">
        <v>139</v>
      </c>
      <c r="N120" s="43"/>
      <c r="O120" s="43"/>
      <c r="P120" s="43" t="s">
        <v>139</v>
      </c>
      <c r="Q120" s="43"/>
      <c r="XFC120" s="120"/>
      <c r="XFD120" s="10"/>
    </row>
    <row r="121" spans="2:17 16383:16384" s="21" customFormat="1" ht="61.95" customHeight="1">
      <c r="B121" s="23"/>
      <c r="C121" s="23"/>
      <c r="D121" s="21">
        <v>0</v>
      </c>
      <c r="E121" s="23" t="s">
        <v>3145</v>
      </c>
      <c r="F121" s="23" t="s">
        <v>2869</v>
      </c>
      <c r="G121" s="23" t="e">
        <v>#N/A</v>
      </c>
      <c r="H121" s="23" t="s">
        <v>3146</v>
      </c>
      <c r="I121" s="23" t="b">
        <v>0</v>
      </c>
      <c r="J121" s="23" t="s">
        <v>738</v>
      </c>
      <c r="K121" s="23" t="s">
        <v>739</v>
      </c>
      <c r="L121" s="23" t="s">
        <v>740</v>
      </c>
      <c r="M121" s="23" t="s">
        <v>143</v>
      </c>
      <c r="N121" s="43"/>
      <c r="O121" s="43"/>
      <c r="P121" s="43" t="s">
        <v>139</v>
      </c>
      <c r="Q121" s="43"/>
      <c r="XFC121" s="120"/>
      <c r="XFD121" s="10"/>
    </row>
    <row r="122" spans="2:17 16383:16384" s="21" customFormat="1" ht="45" customHeight="1">
      <c r="B122" s="23" t="s">
        <v>1555</v>
      </c>
      <c r="C122" s="23"/>
      <c r="D122" s="21">
        <v>1</v>
      </c>
      <c r="E122" s="23"/>
      <c r="F122" s="23" t="s">
        <v>139</v>
      </c>
      <c r="G122" s="23" t="s">
        <v>139</v>
      </c>
      <c r="H122" s="23" t="s">
        <v>2868</v>
      </c>
      <c r="I122" s="23" t="s">
        <v>139</v>
      </c>
      <c r="J122" s="23" t="s">
        <v>741</v>
      </c>
      <c r="K122" s="23" t="s">
        <v>138</v>
      </c>
      <c r="L122" s="23" t="s">
        <v>139</v>
      </c>
      <c r="M122" s="23" t="s">
        <v>139</v>
      </c>
      <c r="N122" s="43"/>
      <c r="O122" s="43"/>
      <c r="P122" s="43" t="s">
        <v>139</v>
      </c>
      <c r="Q122" s="43"/>
      <c r="XFC122" s="120"/>
      <c r="XFD122" s="10"/>
    </row>
    <row r="123" spans="2:17 16383:16384" s="21" customFormat="1" ht="69" customHeight="1">
      <c r="B123" s="23"/>
      <c r="C123" s="23" t="s">
        <v>1591</v>
      </c>
      <c r="D123" s="21">
        <v>1</v>
      </c>
      <c r="E123" s="23"/>
      <c r="F123" s="23" t="s">
        <v>139</v>
      </c>
      <c r="G123" s="23" t="s">
        <v>139</v>
      </c>
      <c r="H123" s="23" t="s">
        <v>2868</v>
      </c>
      <c r="I123" s="23" t="s">
        <v>139</v>
      </c>
      <c r="J123" s="23" t="s">
        <v>742</v>
      </c>
      <c r="K123" s="23" t="s">
        <v>138</v>
      </c>
      <c r="L123" s="23" t="s">
        <v>139</v>
      </c>
      <c r="M123" s="23" t="s">
        <v>139</v>
      </c>
      <c r="N123" s="43"/>
      <c r="O123" s="43"/>
      <c r="P123" s="43" t="s">
        <v>139</v>
      </c>
      <c r="Q123" s="43"/>
      <c r="XFC123" s="120"/>
      <c r="XFD123" s="10"/>
    </row>
    <row r="124" spans="2:17 16383:16384" s="21" customFormat="1" ht="42.75" customHeight="1">
      <c r="B124" s="23"/>
      <c r="C124" s="23"/>
      <c r="D124" s="21">
        <v>0</v>
      </c>
      <c r="E124" s="23" t="s">
        <v>1613</v>
      </c>
      <c r="F124" s="23" t="s">
        <v>2869</v>
      </c>
      <c r="G124" s="23" t="e">
        <v>#N/A</v>
      </c>
      <c r="H124" s="23" t="s">
        <v>3147</v>
      </c>
      <c r="I124" s="23" t="b">
        <v>0</v>
      </c>
      <c r="J124" s="23" t="s">
        <v>743</v>
      </c>
      <c r="K124" s="23" t="s">
        <v>744</v>
      </c>
      <c r="L124" s="23" t="s">
        <v>745</v>
      </c>
      <c r="M124" s="23" t="s">
        <v>143</v>
      </c>
      <c r="N124" s="43"/>
      <c r="O124" s="43"/>
      <c r="P124" s="43" t="s">
        <v>139</v>
      </c>
      <c r="Q124" s="43"/>
      <c r="XFC124" s="120"/>
      <c r="XFD124" s="10"/>
    </row>
    <row r="125" spans="2:17 16383:16384" s="21" customFormat="1" ht="93.45" customHeight="1">
      <c r="B125" s="23"/>
      <c r="C125" s="23"/>
      <c r="D125" s="21">
        <v>0</v>
      </c>
      <c r="E125" s="23" t="s">
        <v>1608</v>
      </c>
      <c r="F125" s="23" t="s">
        <v>2869</v>
      </c>
      <c r="G125" s="23" t="e">
        <v>#N/A</v>
      </c>
      <c r="H125" s="23" t="s">
        <v>3148</v>
      </c>
      <c r="I125" s="23" t="b">
        <v>0</v>
      </c>
      <c r="J125" s="23" t="s">
        <v>746</v>
      </c>
      <c r="K125" s="23" t="s">
        <v>747</v>
      </c>
      <c r="L125" s="23" t="s">
        <v>748</v>
      </c>
      <c r="M125" s="23" t="s">
        <v>143</v>
      </c>
      <c r="N125" s="43"/>
      <c r="O125" s="43"/>
      <c r="P125" s="43" t="s">
        <v>139</v>
      </c>
      <c r="Q125" s="43"/>
      <c r="XFC125" s="120"/>
      <c r="XFD125" s="10"/>
    </row>
    <row r="126" spans="2:17 16383:16384" s="21" customFormat="1" ht="85.5" customHeight="1">
      <c r="B126" s="23"/>
      <c r="C126" s="23"/>
      <c r="D126" s="21">
        <v>0</v>
      </c>
      <c r="E126" s="23" t="s">
        <v>1592</v>
      </c>
      <c r="F126" s="23" t="s">
        <v>2869</v>
      </c>
      <c r="G126" s="23" t="e">
        <v>#N/A</v>
      </c>
      <c r="H126" s="23" t="s">
        <v>3149</v>
      </c>
      <c r="I126" s="23" t="b">
        <v>0</v>
      </c>
      <c r="J126" s="23" t="s">
        <v>749</v>
      </c>
      <c r="K126" s="23" t="s">
        <v>750</v>
      </c>
      <c r="L126" s="23" t="s">
        <v>751</v>
      </c>
      <c r="M126" s="23" t="s">
        <v>452</v>
      </c>
      <c r="N126" s="43"/>
      <c r="O126" s="43"/>
      <c r="P126" s="43" t="s">
        <v>139</v>
      </c>
      <c r="Q126" s="43"/>
      <c r="XFC126" s="120"/>
      <c r="XFD126" s="10"/>
    </row>
    <row r="127" spans="2:17 16383:16384" s="21" customFormat="1" ht="105" customHeight="1">
      <c r="B127" s="23"/>
      <c r="C127" s="23"/>
      <c r="D127" s="21">
        <v>0</v>
      </c>
      <c r="E127" s="23" t="s">
        <v>1586</v>
      </c>
      <c r="F127" s="23" t="s">
        <v>2869</v>
      </c>
      <c r="G127" s="23" t="e">
        <v>#N/A</v>
      </c>
      <c r="H127" s="23" t="s">
        <v>3150</v>
      </c>
      <c r="I127" s="23" t="b">
        <v>0</v>
      </c>
      <c r="J127" s="23" t="s">
        <v>752</v>
      </c>
      <c r="K127" s="23" t="s">
        <v>753</v>
      </c>
      <c r="L127" s="23" t="s">
        <v>754</v>
      </c>
      <c r="M127" s="23" t="s">
        <v>143</v>
      </c>
      <c r="N127" s="43"/>
      <c r="O127" s="43"/>
      <c r="P127" s="43" t="s">
        <v>139</v>
      </c>
      <c r="Q127" s="43"/>
      <c r="XFC127" s="120"/>
      <c r="XFD127" s="10"/>
    </row>
    <row r="128" spans="2:17 16383:16384" s="21" customFormat="1" ht="30.6">
      <c r="B128" s="23"/>
      <c r="C128" s="23" t="s">
        <v>1580</v>
      </c>
      <c r="D128" s="21">
        <v>1</v>
      </c>
      <c r="E128" s="23"/>
      <c r="F128" s="23" t="s">
        <v>139</v>
      </c>
      <c r="G128" s="23" t="s">
        <v>139</v>
      </c>
      <c r="H128" s="23" t="s">
        <v>2868</v>
      </c>
      <c r="I128" s="23" t="s">
        <v>139</v>
      </c>
      <c r="J128" s="23" t="s">
        <v>755</v>
      </c>
      <c r="K128" s="23" t="s">
        <v>138</v>
      </c>
      <c r="L128" s="23" t="s">
        <v>139</v>
      </c>
      <c r="M128" s="23" t="s">
        <v>139</v>
      </c>
      <c r="N128" s="43"/>
      <c r="O128" s="43"/>
      <c r="P128" s="43" t="s">
        <v>139</v>
      </c>
      <c r="Q128" s="43"/>
      <c r="XFC128" s="120"/>
      <c r="XFD128" s="10"/>
    </row>
    <row r="129" spans="2:17 16383:16384" s="21" customFormat="1" ht="92.4" customHeight="1">
      <c r="B129" s="23"/>
      <c r="C129" s="23"/>
      <c r="D129" s="21">
        <v>0</v>
      </c>
      <c r="E129" s="23" t="s">
        <v>1581</v>
      </c>
      <c r="F129" s="23" t="s">
        <v>2869</v>
      </c>
      <c r="G129" s="23" t="e">
        <v>#N/A</v>
      </c>
      <c r="H129" s="23" t="s">
        <v>3151</v>
      </c>
      <c r="I129" s="23" t="b">
        <v>0</v>
      </c>
      <c r="J129" s="23" t="s">
        <v>756</v>
      </c>
      <c r="K129" s="23" t="s">
        <v>757</v>
      </c>
      <c r="L129" s="23" t="s">
        <v>758</v>
      </c>
      <c r="M129" s="23" t="s">
        <v>143</v>
      </c>
      <c r="N129" s="43"/>
      <c r="O129" s="43"/>
      <c r="P129" s="43" t="s">
        <v>139</v>
      </c>
      <c r="Q129" s="43"/>
      <c r="XFC129" s="120"/>
      <c r="XFD129" s="10"/>
    </row>
    <row r="130" spans="2:17 16383:16384" s="21" customFormat="1" ht="53.7" customHeight="1">
      <c r="B130" s="23"/>
      <c r="C130" s="23"/>
      <c r="D130" s="21">
        <v>0</v>
      </c>
      <c r="E130" s="23" t="s">
        <v>1575</v>
      </c>
      <c r="F130" s="23" t="s">
        <v>2869</v>
      </c>
      <c r="G130" s="23" t="e">
        <v>#N/A</v>
      </c>
      <c r="H130" s="23" t="s">
        <v>3152</v>
      </c>
      <c r="I130" s="23" t="b">
        <v>0</v>
      </c>
      <c r="J130" s="23" t="s">
        <v>759</v>
      </c>
      <c r="K130" s="23" t="s">
        <v>760</v>
      </c>
      <c r="L130" s="23" t="s">
        <v>761</v>
      </c>
      <c r="M130" s="23" t="s">
        <v>143</v>
      </c>
      <c r="N130" s="43"/>
      <c r="O130" s="43"/>
      <c r="P130" s="43" t="s">
        <v>139</v>
      </c>
      <c r="Q130" s="43"/>
      <c r="XFC130" s="120"/>
      <c r="XFD130" s="10"/>
    </row>
    <row r="131" spans="2:17 16383:16384" s="21" customFormat="1" ht="33" customHeight="1">
      <c r="B131" s="23"/>
      <c r="C131" s="23" t="s">
        <v>1574</v>
      </c>
      <c r="D131" s="21">
        <v>1</v>
      </c>
      <c r="E131" s="23"/>
      <c r="F131" s="23" t="s">
        <v>139</v>
      </c>
      <c r="G131" s="23" t="s">
        <v>139</v>
      </c>
      <c r="H131" s="23" t="s">
        <v>2868</v>
      </c>
      <c r="I131" s="23" t="s">
        <v>139</v>
      </c>
      <c r="J131" s="23" t="s">
        <v>762</v>
      </c>
      <c r="K131" s="23" t="s">
        <v>138</v>
      </c>
      <c r="L131" s="23" t="s">
        <v>139</v>
      </c>
      <c r="M131" s="23" t="s">
        <v>139</v>
      </c>
      <c r="N131" s="43"/>
      <c r="O131" s="43"/>
      <c r="P131" s="43" t="s">
        <v>139</v>
      </c>
      <c r="Q131" s="43"/>
      <c r="XFC131" s="120"/>
      <c r="XFD131" s="10"/>
    </row>
    <row r="132" spans="2:17 16383:16384" s="21" customFormat="1" ht="49.95" customHeight="1">
      <c r="B132" s="23"/>
      <c r="C132" s="23"/>
      <c r="D132" s="21">
        <v>0</v>
      </c>
      <c r="E132" s="23" t="s">
        <v>1569</v>
      </c>
      <c r="F132" s="23" t="s">
        <v>2869</v>
      </c>
      <c r="G132" s="23" t="e">
        <v>#N/A</v>
      </c>
      <c r="H132" s="23" t="s">
        <v>3153</v>
      </c>
      <c r="I132" s="23" t="b">
        <v>0</v>
      </c>
      <c r="J132" s="23" t="s">
        <v>763</v>
      </c>
      <c r="K132" s="23" t="s">
        <v>764</v>
      </c>
      <c r="L132" s="23" t="s">
        <v>765</v>
      </c>
      <c r="M132" s="23" t="s">
        <v>452</v>
      </c>
      <c r="N132" s="43"/>
      <c r="O132" s="43"/>
      <c r="P132" s="43" t="s">
        <v>139</v>
      </c>
      <c r="Q132" s="43"/>
      <c r="XFC132" s="120"/>
      <c r="XFD132" s="10"/>
    </row>
    <row r="133" spans="2:17 16383:16384" s="21" customFormat="1" ht="27.45" customHeight="1">
      <c r="B133" s="23"/>
      <c r="C133" s="23" t="s">
        <v>1562</v>
      </c>
      <c r="D133" s="21">
        <v>1</v>
      </c>
      <c r="E133" s="23"/>
      <c r="F133" s="23" t="s">
        <v>139</v>
      </c>
      <c r="G133" s="23" t="s">
        <v>139</v>
      </c>
      <c r="H133" s="23" t="s">
        <v>2868</v>
      </c>
      <c r="I133" s="23" t="s">
        <v>139</v>
      </c>
      <c r="J133" s="23" t="s">
        <v>766</v>
      </c>
      <c r="K133" s="23" t="s">
        <v>138</v>
      </c>
      <c r="L133" s="23" t="s">
        <v>139</v>
      </c>
      <c r="M133" s="23" t="s">
        <v>139</v>
      </c>
      <c r="N133" s="43"/>
      <c r="O133" s="43"/>
      <c r="P133" s="43" t="s">
        <v>139</v>
      </c>
      <c r="Q133" s="43"/>
      <c r="XFC133" s="120"/>
      <c r="XFD133" s="10"/>
    </row>
    <row r="134" spans="2:17 16383:16384" s="21" customFormat="1" ht="61.2" customHeight="1">
      <c r="B134" s="23"/>
      <c r="C134" s="23"/>
      <c r="D134" s="21">
        <v>0</v>
      </c>
      <c r="E134" s="23" t="s">
        <v>1557</v>
      </c>
      <c r="F134" s="23" t="s">
        <v>2869</v>
      </c>
      <c r="G134" s="23" t="e">
        <v>#N/A</v>
      </c>
      <c r="H134" s="23" t="s">
        <v>3154</v>
      </c>
      <c r="I134" s="23" t="b">
        <v>0</v>
      </c>
      <c r="J134" s="23" t="s">
        <v>767</v>
      </c>
      <c r="K134" s="23" t="s">
        <v>768</v>
      </c>
      <c r="L134" s="23" t="s">
        <v>769</v>
      </c>
      <c r="M134" s="23" t="s">
        <v>143</v>
      </c>
      <c r="N134" s="43"/>
      <c r="O134" s="43"/>
      <c r="P134" s="43" t="s">
        <v>139</v>
      </c>
      <c r="Q134" s="43"/>
      <c r="XFC134" s="120"/>
      <c r="XFD134" s="10"/>
    </row>
    <row r="135" spans="2:17 16383:16384" s="21" customFormat="1" ht="30.6">
      <c r="B135" s="23"/>
      <c r="C135" s="23"/>
      <c r="D135" s="21">
        <v>0</v>
      </c>
      <c r="E135" s="23" t="s">
        <v>3155</v>
      </c>
      <c r="F135" s="23" t="s">
        <v>2869</v>
      </c>
      <c r="G135" s="23" t="e">
        <v>#N/A</v>
      </c>
      <c r="H135" s="23" t="s">
        <v>3156</v>
      </c>
      <c r="I135" s="23" t="b">
        <v>0</v>
      </c>
      <c r="J135" s="23" t="s">
        <v>770</v>
      </c>
      <c r="K135" s="23" t="s">
        <v>771</v>
      </c>
      <c r="L135" s="23" t="s">
        <v>772</v>
      </c>
      <c r="M135" s="23" t="s">
        <v>143</v>
      </c>
      <c r="N135" s="43"/>
      <c r="O135" s="43"/>
      <c r="P135" s="43" t="s">
        <v>139</v>
      </c>
      <c r="Q135" s="43"/>
      <c r="XFC135" s="120"/>
      <c r="XFD135" s="10"/>
    </row>
    <row r="136" spans="2:17 16383:16384" s="21" customFormat="1" ht="36.450000000000003" customHeight="1">
      <c r="B136" s="23"/>
      <c r="C136" s="23" t="s">
        <v>1568</v>
      </c>
      <c r="D136" s="21">
        <v>1</v>
      </c>
      <c r="E136" s="23"/>
      <c r="F136" s="23" t="s">
        <v>139</v>
      </c>
      <c r="G136" s="23" t="s">
        <v>139</v>
      </c>
      <c r="H136" s="23" t="s">
        <v>2868</v>
      </c>
      <c r="I136" s="23" t="s">
        <v>139</v>
      </c>
      <c r="J136" s="23" t="s">
        <v>773</v>
      </c>
      <c r="K136" s="23" t="s">
        <v>138</v>
      </c>
      <c r="L136" s="23" t="s">
        <v>139</v>
      </c>
      <c r="M136" s="23" t="s">
        <v>139</v>
      </c>
      <c r="N136" s="43"/>
      <c r="O136" s="43"/>
      <c r="P136" s="43" t="s">
        <v>139</v>
      </c>
      <c r="Q136" s="43"/>
      <c r="XFC136" s="120"/>
      <c r="XFD136" s="10"/>
    </row>
    <row r="137" spans="2:17 16383:16384" s="21" customFormat="1" ht="82.5" customHeight="1">
      <c r="B137" s="23"/>
      <c r="C137" s="23"/>
      <c r="D137" s="21">
        <v>0</v>
      </c>
      <c r="E137" s="23" t="s">
        <v>1563</v>
      </c>
      <c r="F137" s="23" t="s">
        <v>2869</v>
      </c>
      <c r="G137" s="23" t="e">
        <v>#N/A</v>
      </c>
      <c r="H137" s="23" t="s">
        <v>3157</v>
      </c>
      <c r="I137" s="23" t="b">
        <v>0</v>
      </c>
      <c r="J137" s="23" t="s">
        <v>774</v>
      </c>
      <c r="K137" s="23" t="s">
        <v>775</v>
      </c>
      <c r="L137" s="23" t="s">
        <v>776</v>
      </c>
      <c r="M137" s="23" t="s">
        <v>452</v>
      </c>
      <c r="N137" s="43"/>
      <c r="O137" s="43"/>
      <c r="P137" s="43" t="s">
        <v>139</v>
      </c>
      <c r="Q137" s="43"/>
      <c r="XFC137" s="120"/>
      <c r="XFD137" s="10"/>
    </row>
    <row r="138" spans="2:17 16383:16384" s="21" customFormat="1" ht="48" customHeight="1">
      <c r="B138" s="23"/>
      <c r="C138" s="23" t="s">
        <v>1556</v>
      </c>
      <c r="D138" s="21">
        <v>1</v>
      </c>
      <c r="E138" s="23"/>
      <c r="F138" s="23" t="s">
        <v>139</v>
      </c>
      <c r="G138" s="23" t="s">
        <v>139</v>
      </c>
      <c r="H138" s="23" t="s">
        <v>2868</v>
      </c>
      <c r="I138" s="23" t="s">
        <v>139</v>
      </c>
      <c r="J138" s="23" t="s">
        <v>777</v>
      </c>
      <c r="K138" s="23" t="s">
        <v>138</v>
      </c>
      <c r="L138" s="23" t="s">
        <v>139</v>
      </c>
      <c r="M138" s="23" t="s">
        <v>139</v>
      </c>
      <c r="N138" s="43"/>
      <c r="O138" s="43"/>
      <c r="P138" s="43" t="s">
        <v>139</v>
      </c>
      <c r="Q138" s="43"/>
      <c r="XFC138" s="120"/>
      <c r="XFD138" s="10"/>
    </row>
    <row r="139" spans="2:17 16383:16384" s="21" customFormat="1" ht="154.5" customHeight="1">
      <c r="B139" s="23"/>
      <c r="C139" s="23"/>
      <c r="D139" s="21">
        <v>0</v>
      </c>
      <c r="E139" s="23" t="s">
        <v>1550</v>
      </c>
      <c r="F139" s="23" t="s">
        <v>2869</v>
      </c>
      <c r="G139" s="23" t="e">
        <v>#N/A</v>
      </c>
      <c r="H139" s="23" t="s">
        <v>3158</v>
      </c>
      <c r="I139" s="23" t="b">
        <v>0</v>
      </c>
      <c r="J139" s="23" t="s">
        <v>778</v>
      </c>
      <c r="K139" s="23" t="s">
        <v>779</v>
      </c>
      <c r="L139" s="23" t="s">
        <v>780</v>
      </c>
      <c r="M139" s="23" t="s">
        <v>452</v>
      </c>
      <c r="N139" s="43"/>
      <c r="O139" s="43"/>
      <c r="P139" s="43" t="s">
        <v>139</v>
      </c>
      <c r="Q139" s="43"/>
      <c r="XFC139" s="120"/>
      <c r="XFD139" s="10"/>
    </row>
    <row r="140" spans="2:17 16383:16384"/>
    <row r="141" spans="2:17 16383:16384"/>
    <row r="142" spans="2:17 16383:16384"/>
    <row r="143" spans="2:17 16383:16384"/>
    <row r="144" spans="2:17 16383:16384"/>
    <row r="145"/>
    <row r="146"/>
    <row r="147"/>
    <row r="148"/>
    <row r="149"/>
    <row r="150"/>
    <row r="151"/>
    <row r="152"/>
    <row r="153"/>
    <row r="154"/>
    <row r="155"/>
    <row r="156"/>
    <row r="157"/>
    <row r="158"/>
    <row r="159"/>
    <row r="160"/>
  </sheetData>
  <sheetProtection algorithmName="SHA-512" hashValue="yan+LhSJEhi/9K0dUhSbLbKZ7wKqLFEO0oQFd2huUxG1RFmxzr0yHJO7PgSFKqKlVS0Rg3gQyBx4n6hmUkrsFA==" saltValue="uhiB7VbBa9tUGreU2cUh6g==" spinCount="100000" sheet="1" formatCells="0" formatColumns="0" formatRows="0" insertColumns="0" insertRows="0" insertHyperlinks="0" sort="0" autoFilter="0" pivotTables="0"/>
  <conditionalFormatting sqref="J2:J139">
    <cfRule type="expression" dxfId="5" priority="1">
      <formula>B2&lt;&gt;""</formula>
    </cfRule>
  </conditionalFormatting>
  <conditionalFormatting sqref="J1:O139">
    <cfRule type="expression" dxfId="4" priority="3">
      <formula>$P1="Not Applicable"</formula>
    </cfRule>
  </conditionalFormatting>
  <conditionalFormatting sqref="K2:K139">
    <cfRule type="expression" dxfId="3" priority="2">
      <formula>$D2=1</formula>
    </cfRule>
  </conditionalFormatting>
  <dataValidations disablePrompts="1" count="1">
    <dataValidation type="list" allowBlank="1" showDropDown="1" showInputMessage="1" showErrorMessage="1" sqref="N2:O139" xr:uid="{807AFC33-E118-49E3-BE1C-AD9D68055732}">
      <formula1>$A$1</formula1>
    </dataValidation>
  </dataValidations>
  <pageMargins left="0.31496062992125984" right="0.31496062992125984" top="0.86614173228346458" bottom="0.55118110236220474" header="0.15748031496062992" footer="7.874015748031496E-2"/>
  <pageSetup paperSize="9" fitToWidth="0" fitToHeight="0" orientation="landscape" r:id="rId1"/>
  <headerFooter>
    <oddHeader>&amp;R&amp;G</oddHeader>
    <oddFooter>&amp;L&amp;"Arial,Regular"&amp;8Codice di rif.: check-list IFA Smart di SGQ; v6.0_Ago24; versione italiana
&amp;A
Pagina &amp;P di &amp;N&amp;R&amp;"Arial,Regular"&amp;8© GLOBALG.A.P. c/o FoodPLUS GmbH
Spichernstr. 55, 50672 Colonia, Germania 
&amp;K00A039www.globalgap.org</oddFooter>
  </headerFooter>
  <rowBreaks count="20" manualBreakCount="20">
    <brk id="6" max="16383" man="1"/>
    <brk id="9" max="16383" man="1"/>
    <brk id="11" max="16383" man="1"/>
    <brk id="13" max="16383" man="1"/>
    <brk id="15" max="16383" man="1"/>
    <brk id="19" max="16383" man="1"/>
    <brk id="23" max="16383" man="1"/>
    <brk id="37" max="16383" man="1"/>
    <brk id="39" max="16383" man="1"/>
    <brk id="58" max="16383" man="1"/>
    <brk id="70" max="16383" man="1"/>
    <brk id="74" max="16383" man="1"/>
    <brk id="79" max="16383" man="1"/>
    <brk id="84" max="16383" man="1"/>
    <brk id="96" max="16383" man="1"/>
    <brk id="102" max="16383" man="1"/>
    <brk id="107" max="16383" man="1"/>
    <brk id="109" max="16383" man="1"/>
    <brk id="114" max="16383" man="1"/>
    <brk id="119" max="16383" man="1"/>
  </rowBreaks>
  <legacyDrawingHF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58A79-7EA8-4BBF-B97B-B52C90FAE8E8}">
  <dimension ref="A1:XFD212"/>
  <sheetViews>
    <sheetView view="pageLayout" topLeftCell="J1" zoomScaleNormal="110" workbookViewId="0">
      <selection activeCell="L3" sqref="L3"/>
    </sheetView>
  </sheetViews>
  <sheetFormatPr defaultColWidth="0" defaultRowHeight="10.199999999999999" zeroHeight="1"/>
  <cols>
    <col min="1" max="1" width="8.6640625" style="10" hidden="1"/>
    <col min="2" max="2" width="11.6640625" style="10" hidden="1"/>
    <col min="3" max="4" width="9.109375" style="10" hidden="1"/>
    <col min="5" max="9" width="9.33203125" style="10" hidden="1"/>
    <col min="10" max="10" width="12.6640625" style="10" customWidth="1"/>
    <col min="11" max="11" width="39.109375" style="10" customWidth="1"/>
    <col min="12" max="12" width="39.6640625" style="10" customWidth="1"/>
    <col min="13" max="13" width="7.33203125" style="10" customWidth="1"/>
    <col min="14" max="15" width="3.88671875" style="44" customWidth="1"/>
    <col min="16" max="16" width="7.44140625" style="44" customWidth="1"/>
    <col min="17" max="17" width="26.88671875" style="44" customWidth="1"/>
    <col min="18" max="21" width="0.88671875" style="10" hidden="1"/>
    <col min="22" max="16383" width="9.33203125" style="10" hidden="1"/>
    <col min="16384" max="16384" width="4.6640625" style="10" customWidth="1"/>
  </cols>
  <sheetData>
    <row r="1" spans="1:17 16383:16384" s="60" customFormat="1" ht="28.2" customHeight="1">
      <c r="A1" s="60" t="s">
        <v>2864</v>
      </c>
      <c r="B1" s="60" t="s">
        <v>958</v>
      </c>
      <c r="C1" s="60" t="s">
        <v>962</v>
      </c>
      <c r="D1" s="60" t="s">
        <v>965</v>
      </c>
      <c r="E1" s="60" t="s">
        <v>2855</v>
      </c>
      <c r="F1" s="60" t="s">
        <v>2865</v>
      </c>
      <c r="G1" s="60" t="s">
        <v>2866</v>
      </c>
      <c r="H1" s="60" t="s">
        <v>2867</v>
      </c>
      <c r="I1" s="60" t="s">
        <v>966</v>
      </c>
      <c r="J1" s="24" t="s">
        <v>132</v>
      </c>
      <c r="K1" s="24" t="s">
        <v>446</v>
      </c>
      <c r="L1" s="24" t="s">
        <v>447</v>
      </c>
      <c r="M1" s="24" t="s">
        <v>134</v>
      </c>
      <c r="N1" s="24" t="s">
        <v>105</v>
      </c>
      <c r="O1" s="24" t="s">
        <v>106</v>
      </c>
      <c r="P1" s="24" t="s">
        <v>135</v>
      </c>
      <c r="Q1" s="24" t="s">
        <v>136</v>
      </c>
      <c r="XFC1" s="119"/>
      <c r="XFD1" s="14"/>
    </row>
    <row r="2" spans="1:17 16383:16384" s="21" customFormat="1" ht="20.399999999999999">
      <c r="B2" s="23" t="s">
        <v>2803</v>
      </c>
      <c r="C2" s="23"/>
      <c r="D2" s="21">
        <v>1</v>
      </c>
      <c r="E2" s="23"/>
      <c r="F2" s="23" t="s">
        <v>139</v>
      </c>
      <c r="G2" s="23" t="s">
        <v>139</v>
      </c>
      <c r="H2" s="23" t="s">
        <v>2868</v>
      </c>
      <c r="I2" s="23" t="s">
        <v>139</v>
      </c>
      <c r="J2" s="23" t="s">
        <v>781</v>
      </c>
      <c r="K2" s="23" t="s">
        <v>138</v>
      </c>
      <c r="L2" s="23" t="s">
        <v>139</v>
      </c>
      <c r="M2" s="23" t="s">
        <v>139</v>
      </c>
      <c r="N2" s="43"/>
      <c r="O2" s="43"/>
      <c r="P2" s="43" t="s">
        <v>139</v>
      </c>
      <c r="Q2" s="43"/>
      <c r="XFC2" s="120"/>
      <c r="XFD2" s="10"/>
    </row>
    <row r="3" spans="1:17 16383:16384" s="21" customFormat="1" ht="219.45" customHeight="1">
      <c r="B3" s="23"/>
      <c r="C3" s="23"/>
      <c r="D3" s="21">
        <v>0</v>
      </c>
      <c r="E3" s="23" t="s">
        <v>3159</v>
      </c>
      <c r="F3" s="23" t="s">
        <v>2869</v>
      </c>
      <c r="G3" s="23" t="e">
        <v>#N/A</v>
      </c>
      <c r="H3" s="23" t="s">
        <v>3160</v>
      </c>
      <c r="I3" s="23" t="b">
        <v>0</v>
      </c>
      <c r="J3" s="23" t="s">
        <v>782</v>
      </c>
      <c r="K3" s="23" t="s">
        <v>454</v>
      </c>
      <c r="L3" s="23" t="s">
        <v>783</v>
      </c>
      <c r="M3" s="23" t="s">
        <v>143</v>
      </c>
      <c r="N3" s="43"/>
      <c r="O3" s="43"/>
      <c r="P3" s="43"/>
      <c r="Q3" s="43"/>
      <c r="XFC3" s="120"/>
      <c r="XFD3" s="10"/>
    </row>
    <row r="4" spans="1:17 16383:16384" s="21" customFormat="1" ht="20.399999999999999">
      <c r="B4" s="23" t="s">
        <v>1453</v>
      </c>
      <c r="C4" s="23"/>
      <c r="D4" s="21">
        <v>1</v>
      </c>
      <c r="E4" s="23"/>
      <c r="F4" s="23" t="s">
        <v>139</v>
      </c>
      <c r="G4" s="23" t="s">
        <v>139</v>
      </c>
      <c r="H4" s="23" t="s">
        <v>2868</v>
      </c>
      <c r="I4" s="23" t="s">
        <v>139</v>
      </c>
      <c r="J4" s="23" t="s">
        <v>784</v>
      </c>
      <c r="K4" s="23" t="s">
        <v>138</v>
      </c>
      <c r="L4" s="23" t="s">
        <v>139</v>
      </c>
      <c r="M4" s="23" t="s">
        <v>139</v>
      </c>
      <c r="N4" s="43"/>
      <c r="O4" s="43"/>
      <c r="P4" s="43" t="s">
        <v>139</v>
      </c>
      <c r="Q4" s="43"/>
      <c r="XFC4" s="120"/>
      <c r="XFD4" s="10"/>
    </row>
    <row r="5" spans="1:17 16383:16384" s="21" customFormat="1" ht="163.5" customHeight="1">
      <c r="B5" s="23"/>
      <c r="C5" s="23"/>
      <c r="D5" s="21">
        <v>0</v>
      </c>
      <c r="E5" s="23" t="s">
        <v>3000</v>
      </c>
      <c r="F5" s="23" t="s">
        <v>2869</v>
      </c>
      <c r="G5" s="23" t="e">
        <v>#N/A</v>
      </c>
      <c r="H5" s="23" t="s">
        <v>3001</v>
      </c>
      <c r="I5" s="23" t="b">
        <v>0</v>
      </c>
      <c r="J5" s="23" t="s">
        <v>785</v>
      </c>
      <c r="K5" s="23" t="s">
        <v>634</v>
      </c>
      <c r="L5" s="23" t="s">
        <v>786</v>
      </c>
      <c r="M5" s="23" t="s">
        <v>143</v>
      </c>
      <c r="N5" s="43"/>
      <c r="O5" s="43"/>
      <c r="P5" s="43" t="s">
        <v>139</v>
      </c>
      <c r="Q5" s="43"/>
      <c r="XFC5" s="120"/>
      <c r="XFD5" s="10"/>
    </row>
    <row r="6" spans="1:17 16383:16384" s="21" customFormat="1" ht="35.1" customHeight="1">
      <c r="B6" s="22"/>
      <c r="C6" s="23"/>
      <c r="E6" s="23"/>
      <c r="F6" s="23"/>
      <c r="G6" s="23"/>
      <c r="H6" s="23"/>
      <c r="I6" s="23"/>
      <c r="J6" s="118" t="s">
        <v>787</v>
      </c>
      <c r="K6" s="23" t="s">
        <v>138</v>
      </c>
      <c r="L6" s="23"/>
      <c r="M6" s="23"/>
      <c r="N6" s="43"/>
      <c r="O6" s="43"/>
      <c r="P6" s="43"/>
      <c r="Q6" s="117"/>
      <c r="XFC6" s="120"/>
      <c r="XFD6" s="10"/>
    </row>
    <row r="7" spans="1:17 16383:16384" s="21" customFormat="1" ht="274.95" customHeight="1">
      <c r="B7" s="23"/>
      <c r="C7" s="23"/>
      <c r="D7" s="21">
        <v>0</v>
      </c>
      <c r="E7" s="23" t="s">
        <v>1448</v>
      </c>
      <c r="F7" s="23" t="s">
        <v>2869</v>
      </c>
      <c r="G7" s="23" t="e">
        <v>#N/A</v>
      </c>
      <c r="H7" s="23" t="s">
        <v>3002</v>
      </c>
      <c r="I7" s="23" t="b">
        <v>0</v>
      </c>
      <c r="J7" s="23" t="s">
        <v>788</v>
      </c>
      <c r="K7" s="23" t="s">
        <v>789</v>
      </c>
      <c r="L7" s="23" t="s">
        <v>790</v>
      </c>
      <c r="M7" s="23" t="s">
        <v>143</v>
      </c>
      <c r="N7" s="43"/>
      <c r="O7" s="43"/>
      <c r="P7" s="43" t="s">
        <v>139</v>
      </c>
      <c r="Q7" s="43"/>
      <c r="XFC7" s="120"/>
      <c r="XFD7" s="10"/>
    </row>
    <row r="8" spans="1:17 16383:16384" s="21" customFormat="1" ht="30" customHeight="1">
      <c r="B8" s="22"/>
      <c r="C8" s="23"/>
      <c r="E8" s="23"/>
      <c r="F8" s="23"/>
      <c r="G8" s="23"/>
      <c r="H8" s="23"/>
      <c r="I8" s="23"/>
      <c r="J8" s="118" t="s">
        <v>791</v>
      </c>
      <c r="K8" s="23" t="s">
        <v>138</v>
      </c>
      <c r="L8" s="23"/>
      <c r="M8" s="23"/>
      <c r="N8" s="43"/>
      <c r="O8" s="43"/>
      <c r="P8" s="43"/>
      <c r="Q8" s="117"/>
      <c r="XFC8" s="120"/>
      <c r="XFD8" s="10"/>
    </row>
    <row r="9" spans="1:17 16383:16384" s="21" customFormat="1" ht="67.5" customHeight="1">
      <c r="B9" s="22"/>
      <c r="C9" s="23"/>
      <c r="E9" s="23"/>
      <c r="F9" s="23"/>
      <c r="G9" s="23"/>
      <c r="H9" s="23"/>
      <c r="I9" s="23"/>
      <c r="J9" s="23" t="s">
        <v>792</v>
      </c>
      <c r="K9" s="23" t="s">
        <v>793</v>
      </c>
      <c r="L9" s="23" t="s">
        <v>794</v>
      </c>
      <c r="M9" s="23" t="s">
        <v>452</v>
      </c>
      <c r="N9" s="43"/>
      <c r="O9" s="43"/>
      <c r="P9" s="43"/>
      <c r="Q9" s="117"/>
      <c r="XFC9" s="120"/>
      <c r="XFD9" s="10"/>
    </row>
    <row r="10" spans="1:17 16383:16384" s="21" customFormat="1" ht="30.6" customHeight="1">
      <c r="B10" s="22"/>
      <c r="C10" s="23"/>
      <c r="E10" s="23"/>
      <c r="F10" s="23"/>
      <c r="G10" s="23"/>
      <c r="H10" s="23"/>
      <c r="I10" s="23"/>
      <c r="J10" s="23" t="s">
        <v>795</v>
      </c>
      <c r="K10" s="23" t="s">
        <v>479</v>
      </c>
      <c r="L10" s="23" t="s">
        <v>796</v>
      </c>
      <c r="M10" s="23" t="s">
        <v>797</v>
      </c>
      <c r="N10" s="43"/>
      <c r="O10" s="43"/>
      <c r="P10" s="43"/>
      <c r="Q10" s="117"/>
      <c r="XFC10" s="120"/>
      <c r="XFD10" s="10"/>
    </row>
    <row r="11" spans="1:17 16383:16384" s="21" customFormat="1" ht="48.45" customHeight="1">
      <c r="B11" s="22"/>
      <c r="C11" s="23"/>
      <c r="E11" s="23"/>
      <c r="F11" s="23"/>
      <c r="G11" s="23"/>
      <c r="H11" s="23"/>
      <c r="I11" s="23"/>
      <c r="J11" s="23" t="s">
        <v>798</v>
      </c>
      <c r="K11" s="23" t="s">
        <v>655</v>
      </c>
      <c r="L11" s="23" t="s">
        <v>799</v>
      </c>
      <c r="M11" s="23" t="s">
        <v>452</v>
      </c>
      <c r="N11" s="43"/>
      <c r="O11" s="43"/>
      <c r="P11" s="43"/>
      <c r="Q11" s="117"/>
      <c r="XFC11" s="120"/>
      <c r="XFD11" s="10"/>
    </row>
    <row r="12" spans="1:17 16383:16384" s="21" customFormat="1" ht="68.7" customHeight="1">
      <c r="B12" s="22"/>
      <c r="C12" s="23"/>
      <c r="E12" s="23"/>
      <c r="F12" s="23"/>
      <c r="G12" s="23"/>
      <c r="H12" s="23"/>
      <c r="I12" s="23"/>
      <c r="J12" s="23" t="s">
        <v>800</v>
      </c>
      <c r="K12" s="23" t="s">
        <v>801</v>
      </c>
      <c r="L12" s="23" t="s">
        <v>802</v>
      </c>
      <c r="M12" s="23" t="s">
        <v>452</v>
      </c>
      <c r="N12" s="43"/>
      <c r="O12" s="43"/>
      <c r="P12" s="43"/>
      <c r="Q12" s="117"/>
      <c r="XFC12" s="120"/>
      <c r="XFD12" s="10"/>
    </row>
    <row r="13" spans="1:17 16383:16384" s="21" customFormat="1" ht="81.45" customHeight="1">
      <c r="B13" s="22"/>
      <c r="C13" s="23"/>
      <c r="E13" s="23"/>
      <c r="F13" s="23"/>
      <c r="G13" s="23"/>
      <c r="H13" s="23"/>
      <c r="I13" s="23"/>
      <c r="J13" s="23" t="s">
        <v>803</v>
      </c>
      <c r="K13" s="23" t="s">
        <v>804</v>
      </c>
      <c r="L13" s="23" t="s">
        <v>805</v>
      </c>
      <c r="M13" s="23" t="s">
        <v>143</v>
      </c>
      <c r="N13" s="43"/>
      <c r="O13" s="43"/>
      <c r="P13" s="43"/>
      <c r="Q13" s="117"/>
      <c r="XFC13" s="120"/>
      <c r="XFD13" s="10"/>
    </row>
    <row r="14" spans="1:17 16383:16384" s="21" customFormat="1" ht="130.94999999999999" customHeight="1">
      <c r="B14" s="22"/>
      <c r="C14" s="23"/>
      <c r="E14" s="23"/>
      <c r="F14" s="23"/>
      <c r="G14" s="23"/>
      <c r="H14" s="23"/>
      <c r="I14" s="23"/>
      <c r="J14" s="23" t="s">
        <v>806</v>
      </c>
      <c r="K14" s="23" t="s">
        <v>807</v>
      </c>
      <c r="L14" s="23" t="s">
        <v>808</v>
      </c>
      <c r="M14" s="23" t="s">
        <v>143</v>
      </c>
      <c r="N14" s="43"/>
      <c r="O14" s="43"/>
      <c r="P14" s="43"/>
      <c r="Q14" s="117"/>
      <c r="XFC14" s="120"/>
      <c r="XFD14" s="10"/>
    </row>
    <row r="15" spans="1:17 16383:16384" s="21" customFormat="1" ht="91.5" customHeight="1">
      <c r="B15" s="22"/>
      <c r="C15" s="23"/>
      <c r="E15" s="23"/>
      <c r="F15" s="23"/>
      <c r="G15" s="23"/>
      <c r="H15" s="23"/>
      <c r="I15" s="23"/>
      <c r="J15" s="23" t="s">
        <v>809</v>
      </c>
      <c r="K15" s="23" t="s">
        <v>810</v>
      </c>
      <c r="L15" s="23" t="s">
        <v>811</v>
      </c>
      <c r="M15" s="23" t="s">
        <v>452</v>
      </c>
      <c r="N15" s="43"/>
      <c r="O15" s="43"/>
      <c r="P15" s="43"/>
      <c r="Q15" s="117"/>
      <c r="XFC15" s="120"/>
      <c r="XFD15" s="10"/>
    </row>
    <row r="16" spans="1:17 16383:16384" s="21" customFormat="1" ht="46.95" customHeight="1">
      <c r="B16" s="22"/>
      <c r="C16" s="23"/>
      <c r="E16" s="23"/>
      <c r="F16" s="23"/>
      <c r="G16" s="23"/>
      <c r="H16" s="23"/>
      <c r="I16" s="23"/>
      <c r="J16" s="23" t="s">
        <v>812</v>
      </c>
      <c r="K16" s="23" t="s">
        <v>813</v>
      </c>
      <c r="L16" s="23" t="s">
        <v>814</v>
      </c>
      <c r="M16" s="23" t="s">
        <v>452</v>
      </c>
      <c r="N16" s="43"/>
      <c r="O16" s="43"/>
      <c r="P16" s="43"/>
      <c r="Q16" s="117"/>
      <c r="XFC16" s="120"/>
      <c r="XFD16" s="10"/>
    </row>
    <row r="17" spans="2:17 16383:16384" s="21" customFormat="1" ht="198.45" customHeight="1">
      <c r="B17" s="22"/>
      <c r="C17" s="23"/>
      <c r="E17" s="23"/>
      <c r="F17" s="23"/>
      <c r="G17" s="23"/>
      <c r="H17" s="23"/>
      <c r="I17" s="23"/>
      <c r="J17" s="23" t="s">
        <v>815</v>
      </c>
      <c r="K17" s="23" t="s">
        <v>816</v>
      </c>
      <c r="L17" s="23" t="s">
        <v>817</v>
      </c>
      <c r="M17" s="23" t="s">
        <v>143</v>
      </c>
      <c r="N17" s="43"/>
      <c r="O17" s="43"/>
      <c r="P17" s="43"/>
      <c r="Q17" s="117"/>
      <c r="XFC17" s="120"/>
      <c r="XFD17" s="10"/>
    </row>
    <row r="18" spans="2:17 16383:16384" s="21" customFormat="1" ht="61.2" customHeight="1">
      <c r="B18" s="22"/>
      <c r="C18" s="23"/>
      <c r="E18" s="23"/>
      <c r="F18" s="23"/>
      <c r="G18" s="23"/>
      <c r="H18" s="23"/>
      <c r="I18" s="23"/>
      <c r="J18" s="23" t="s">
        <v>818</v>
      </c>
      <c r="K18" s="23" t="s">
        <v>819</v>
      </c>
      <c r="L18" s="23" t="s">
        <v>820</v>
      </c>
      <c r="M18" s="23" t="s">
        <v>452</v>
      </c>
      <c r="N18" s="43"/>
      <c r="O18" s="43"/>
      <c r="P18" s="43"/>
      <c r="Q18" s="117"/>
      <c r="XFC18" s="120"/>
      <c r="XFD18" s="10"/>
    </row>
    <row r="19" spans="2:17 16383:16384" s="21" customFormat="1" ht="84" customHeight="1">
      <c r="B19" s="22"/>
      <c r="C19" s="23"/>
      <c r="E19" s="23"/>
      <c r="F19" s="23"/>
      <c r="G19" s="23"/>
      <c r="H19" s="23"/>
      <c r="I19" s="23"/>
      <c r="J19" s="23" t="s">
        <v>821</v>
      </c>
      <c r="K19" s="23" t="s">
        <v>822</v>
      </c>
      <c r="L19" s="23" t="s">
        <v>823</v>
      </c>
      <c r="M19" s="23" t="s">
        <v>452</v>
      </c>
      <c r="N19" s="43"/>
      <c r="O19" s="43"/>
      <c r="P19" s="43"/>
      <c r="Q19" s="117"/>
      <c r="XFC19" s="120"/>
      <c r="XFD19" s="10"/>
    </row>
    <row r="20" spans="2:17 16383:16384" s="21" customFormat="1" ht="33.450000000000003" customHeight="1">
      <c r="B20" s="23" t="s">
        <v>2812</v>
      </c>
      <c r="C20" s="23"/>
      <c r="D20" s="21">
        <v>1</v>
      </c>
      <c r="E20" s="23"/>
      <c r="F20" s="23" t="s">
        <v>139</v>
      </c>
      <c r="G20" s="23" t="s">
        <v>139</v>
      </c>
      <c r="H20" s="23" t="s">
        <v>2868</v>
      </c>
      <c r="I20" s="23" t="s">
        <v>139</v>
      </c>
      <c r="J20" s="23" t="s">
        <v>824</v>
      </c>
      <c r="K20" s="23" t="s">
        <v>138</v>
      </c>
      <c r="L20" s="23" t="s">
        <v>139</v>
      </c>
      <c r="M20" s="23" t="s">
        <v>139</v>
      </c>
      <c r="N20" s="43"/>
      <c r="O20" s="43"/>
      <c r="P20" s="43" t="s">
        <v>139</v>
      </c>
      <c r="Q20" s="43"/>
      <c r="XFC20" s="120"/>
      <c r="XFD20" s="10"/>
    </row>
    <row r="21" spans="2:17 16383:16384" s="21" customFormat="1" ht="183.6">
      <c r="B21" s="22"/>
      <c r="C21" s="23"/>
      <c r="E21" s="23"/>
      <c r="F21" s="23"/>
      <c r="G21" s="23"/>
      <c r="H21" s="23"/>
      <c r="I21" s="23"/>
      <c r="J21" s="23" t="s">
        <v>825</v>
      </c>
      <c r="K21" s="23" t="s">
        <v>527</v>
      </c>
      <c r="L21" s="23" t="s">
        <v>826</v>
      </c>
      <c r="M21" s="23" t="s">
        <v>143</v>
      </c>
      <c r="N21" s="43"/>
      <c r="O21" s="43"/>
      <c r="P21" s="43"/>
      <c r="Q21" s="117"/>
      <c r="XFC21" s="120"/>
      <c r="XFD21" s="10"/>
    </row>
    <row r="22" spans="2:17 16383:16384" s="21" customFormat="1" ht="409.5" customHeight="1">
      <c r="B22" s="22"/>
      <c r="C22" s="23"/>
      <c r="E22" s="23"/>
      <c r="F22" s="23"/>
      <c r="G22" s="23"/>
      <c r="H22" s="23"/>
      <c r="I22" s="23"/>
      <c r="J22" s="23" t="s">
        <v>827</v>
      </c>
      <c r="K22" s="23" t="s">
        <v>530</v>
      </c>
      <c r="L22" s="23" t="s">
        <v>828</v>
      </c>
      <c r="M22" s="23" t="s">
        <v>452</v>
      </c>
      <c r="N22" s="43"/>
      <c r="O22" s="43"/>
      <c r="P22" s="43"/>
      <c r="Q22" s="117"/>
      <c r="XFC22" s="120"/>
      <c r="XFD22" s="10"/>
    </row>
    <row r="23" spans="2:17 16383:16384" s="21" customFormat="1" ht="274.2" customHeight="1">
      <c r="B23" s="22"/>
      <c r="C23" s="23"/>
      <c r="E23" s="23"/>
      <c r="F23" s="23"/>
      <c r="G23" s="23"/>
      <c r="H23" s="23"/>
      <c r="I23" s="23"/>
      <c r="J23" s="23" t="s">
        <v>829</v>
      </c>
      <c r="K23" s="23" t="s">
        <v>533</v>
      </c>
      <c r="L23" s="23" t="s">
        <v>830</v>
      </c>
      <c r="M23" s="23" t="s">
        <v>452</v>
      </c>
      <c r="N23" s="43"/>
      <c r="O23" s="43"/>
      <c r="P23" s="43"/>
      <c r="Q23" s="117"/>
      <c r="XFC23" s="120"/>
      <c r="XFD23" s="10"/>
    </row>
    <row r="24" spans="2:17 16383:16384" s="21" customFormat="1" ht="173.4">
      <c r="B24" s="22"/>
      <c r="C24" s="23"/>
      <c r="E24" s="23"/>
      <c r="F24" s="23"/>
      <c r="G24" s="23"/>
      <c r="H24" s="23"/>
      <c r="I24" s="23"/>
      <c r="J24" s="23" t="s">
        <v>831</v>
      </c>
      <c r="K24" s="23" t="s">
        <v>832</v>
      </c>
      <c r="L24" s="23" t="s">
        <v>833</v>
      </c>
      <c r="M24" s="23" t="s">
        <v>143</v>
      </c>
      <c r="N24" s="43"/>
      <c r="O24" s="43"/>
      <c r="P24" s="43"/>
      <c r="Q24" s="117"/>
      <c r="XFC24" s="120"/>
      <c r="XFD24" s="10"/>
    </row>
    <row r="25" spans="2:17 16383:16384" s="21" customFormat="1" ht="164.7" customHeight="1">
      <c r="B25" s="22"/>
      <c r="C25" s="23"/>
      <c r="E25" s="23"/>
      <c r="F25" s="23"/>
      <c r="G25" s="23"/>
      <c r="H25" s="23"/>
      <c r="I25" s="23"/>
      <c r="J25" s="23" t="s">
        <v>834</v>
      </c>
      <c r="K25" s="23" t="s">
        <v>537</v>
      </c>
      <c r="L25" s="23" t="s">
        <v>835</v>
      </c>
      <c r="M25" s="23" t="s">
        <v>143</v>
      </c>
      <c r="N25" s="43"/>
      <c r="O25" s="43"/>
      <c r="P25" s="43"/>
      <c r="Q25" s="117"/>
      <c r="XFC25" s="120"/>
      <c r="XFD25" s="10"/>
    </row>
    <row r="26" spans="2:17 16383:16384" s="21" customFormat="1" ht="352.5" customHeight="1">
      <c r="B26" s="22"/>
      <c r="C26" s="23"/>
      <c r="E26" s="23"/>
      <c r="F26" s="23"/>
      <c r="G26" s="23"/>
      <c r="H26" s="23"/>
      <c r="I26" s="23"/>
      <c r="J26" s="23" t="s">
        <v>836</v>
      </c>
      <c r="K26" s="23" t="s">
        <v>837</v>
      </c>
      <c r="L26" s="23" t="s">
        <v>838</v>
      </c>
      <c r="M26" s="23" t="s">
        <v>143</v>
      </c>
      <c r="N26" s="43"/>
      <c r="O26" s="43"/>
      <c r="P26" s="43"/>
      <c r="Q26" s="117"/>
      <c r="XFC26" s="120"/>
      <c r="XFD26" s="10"/>
    </row>
    <row r="27" spans="2:17 16383:16384" s="21" customFormat="1" ht="45" customHeight="1">
      <c r="B27" s="22"/>
      <c r="C27" s="23"/>
      <c r="E27" s="23"/>
      <c r="F27" s="23"/>
      <c r="G27" s="23"/>
      <c r="H27" s="23"/>
      <c r="I27" s="23"/>
      <c r="J27" s="23" t="s">
        <v>839</v>
      </c>
      <c r="K27" s="23" t="s">
        <v>540</v>
      </c>
      <c r="L27" s="23" t="s">
        <v>541</v>
      </c>
      <c r="M27" s="23" t="s">
        <v>452</v>
      </c>
      <c r="N27" s="43"/>
      <c r="O27" s="43"/>
      <c r="P27" s="43"/>
      <c r="Q27" s="117"/>
      <c r="XFC27" s="120"/>
      <c r="XFD27" s="10"/>
    </row>
    <row r="28" spans="2:17 16383:16384" s="21" customFormat="1" ht="61.2">
      <c r="B28" s="22"/>
      <c r="C28" s="23"/>
      <c r="E28" s="23"/>
      <c r="F28" s="23"/>
      <c r="G28" s="23"/>
      <c r="H28" s="23"/>
      <c r="I28" s="23"/>
      <c r="J28" s="23" t="s">
        <v>840</v>
      </c>
      <c r="K28" s="23" t="s">
        <v>543</v>
      </c>
      <c r="L28" s="23" t="s">
        <v>544</v>
      </c>
      <c r="M28" s="23" t="s">
        <v>452</v>
      </c>
      <c r="N28" s="43"/>
      <c r="O28" s="43"/>
      <c r="P28" s="43"/>
      <c r="Q28" s="117"/>
      <c r="XFC28" s="120"/>
      <c r="XFD28" s="10"/>
    </row>
    <row r="29" spans="2:17 16383:16384" s="21" customFormat="1" ht="69" customHeight="1">
      <c r="B29" s="22"/>
      <c r="C29" s="23"/>
      <c r="E29" s="23"/>
      <c r="F29" s="23"/>
      <c r="G29" s="23"/>
      <c r="H29" s="23"/>
      <c r="I29" s="23"/>
      <c r="J29" s="23" t="s">
        <v>841</v>
      </c>
      <c r="K29" s="23" t="s">
        <v>546</v>
      </c>
      <c r="L29" s="23" t="s">
        <v>547</v>
      </c>
      <c r="M29" s="23" t="s">
        <v>452</v>
      </c>
      <c r="N29" s="43"/>
      <c r="O29" s="43"/>
      <c r="P29" s="43"/>
      <c r="Q29" s="117"/>
      <c r="XFC29" s="120"/>
      <c r="XFD29" s="10"/>
    </row>
    <row r="30" spans="2:17 16383:16384" s="21" customFormat="1" ht="153.44999999999999" customHeight="1">
      <c r="B30" s="22"/>
      <c r="C30" s="23"/>
      <c r="E30" s="23"/>
      <c r="F30" s="23"/>
      <c r="G30" s="23"/>
      <c r="H30" s="23"/>
      <c r="I30" s="23"/>
      <c r="J30" s="23" t="s">
        <v>842</v>
      </c>
      <c r="K30" s="23" t="s">
        <v>843</v>
      </c>
      <c r="L30" s="23" t="s">
        <v>844</v>
      </c>
      <c r="M30" s="23" t="s">
        <v>143</v>
      </c>
      <c r="N30" s="43"/>
      <c r="O30" s="43"/>
      <c r="P30" s="43"/>
      <c r="Q30" s="117"/>
      <c r="XFC30" s="120"/>
      <c r="XFD30" s="10"/>
    </row>
    <row r="31" spans="2:17 16383:16384" s="21" customFormat="1" ht="94.95" customHeight="1">
      <c r="B31" s="22"/>
      <c r="C31" s="23"/>
      <c r="E31" s="23"/>
      <c r="F31" s="23"/>
      <c r="G31" s="23"/>
      <c r="H31" s="23"/>
      <c r="I31" s="23"/>
      <c r="J31" s="23" t="s">
        <v>845</v>
      </c>
      <c r="K31" s="23" t="s">
        <v>553</v>
      </c>
      <c r="L31" s="23" t="s">
        <v>846</v>
      </c>
      <c r="M31" s="23" t="s">
        <v>143</v>
      </c>
      <c r="N31" s="43"/>
      <c r="O31" s="43"/>
      <c r="P31" s="43"/>
      <c r="Q31" s="117"/>
      <c r="XFC31" s="120"/>
      <c r="XFD31" s="10"/>
    </row>
    <row r="32" spans="2:17 16383:16384" s="21" customFormat="1" ht="63.45" customHeight="1">
      <c r="B32" s="22"/>
      <c r="C32" s="23"/>
      <c r="E32" s="23"/>
      <c r="F32" s="23"/>
      <c r="G32" s="23"/>
      <c r="H32" s="23"/>
      <c r="I32" s="23"/>
      <c r="J32" s="23" t="s">
        <v>847</v>
      </c>
      <c r="K32" s="23" t="s">
        <v>559</v>
      </c>
      <c r="L32" s="23" t="s">
        <v>560</v>
      </c>
      <c r="M32" s="23" t="s">
        <v>452</v>
      </c>
      <c r="N32" s="43"/>
      <c r="O32" s="43"/>
      <c r="P32" s="43"/>
      <c r="Q32" s="117"/>
      <c r="XFC32" s="120"/>
      <c r="XFD32" s="10"/>
    </row>
    <row r="33" spans="2:17 16383:16384" s="21" customFormat="1" ht="30.6">
      <c r="B33" s="23" t="s">
        <v>1467</v>
      </c>
      <c r="C33" s="23"/>
      <c r="D33" s="21">
        <v>1</v>
      </c>
      <c r="E33" s="23"/>
      <c r="F33" s="23" t="s">
        <v>139</v>
      </c>
      <c r="G33" s="23" t="s">
        <v>139</v>
      </c>
      <c r="H33" s="23" t="s">
        <v>2868</v>
      </c>
      <c r="I33" s="23" t="s">
        <v>139</v>
      </c>
      <c r="J33" s="23" t="s">
        <v>848</v>
      </c>
      <c r="K33" s="23" t="s">
        <v>138</v>
      </c>
      <c r="L33" s="23" t="s">
        <v>139</v>
      </c>
      <c r="M33" s="23" t="s">
        <v>139</v>
      </c>
      <c r="N33" s="43"/>
      <c r="O33" s="43"/>
      <c r="P33" s="43" t="s">
        <v>139</v>
      </c>
      <c r="Q33" s="43"/>
      <c r="XFC33" s="120"/>
      <c r="XFD33" s="10"/>
    </row>
    <row r="34" spans="2:17 16383:16384" s="21" customFormat="1" ht="71.400000000000006">
      <c r="B34" s="23"/>
      <c r="C34" s="23"/>
      <c r="D34" s="21">
        <v>0</v>
      </c>
      <c r="E34" s="23" t="s">
        <v>1462</v>
      </c>
      <c r="F34" s="23" t="s">
        <v>2869</v>
      </c>
      <c r="G34" s="23" t="e">
        <v>#N/A</v>
      </c>
      <c r="H34" s="23" t="s">
        <v>3011</v>
      </c>
      <c r="I34" s="23" t="b">
        <v>0</v>
      </c>
      <c r="J34" s="23" t="s">
        <v>849</v>
      </c>
      <c r="K34" s="23" t="s">
        <v>566</v>
      </c>
      <c r="L34" s="23" t="s">
        <v>567</v>
      </c>
      <c r="M34" s="23" t="s">
        <v>143</v>
      </c>
      <c r="N34" s="43"/>
      <c r="O34" s="43"/>
      <c r="P34" s="43" t="s">
        <v>139</v>
      </c>
      <c r="Q34" s="43"/>
      <c r="XFC34" s="120"/>
      <c r="XFD34" s="10"/>
    </row>
    <row r="209"/>
    <row r="211"/>
    <row r="212"/>
  </sheetData>
  <sheetProtection algorithmName="SHA-512" hashValue="eP6hk2zqx48w1hfoQ+q27WHuXffDNvTYEkbQLwo5RK9yEzienMytRqh9yiPxo30bG1sR68mjG6KzF5pQMk9Y8Q==" saltValue="QE8Y3uQrU3FSRdFmbnQVFQ==" spinCount="100000" sheet="1" formatCells="0" formatColumns="0" formatRows="0" insertColumns="0" insertRows="0" insertHyperlinks="0" sort="0" autoFilter="0" pivotTables="0"/>
  <conditionalFormatting sqref="J2:J34">
    <cfRule type="expression" dxfId="2" priority="1">
      <formula>B2&lt;&gt;""</formula>
    </cfRule>
  </conditionalFormatting>
  <conditionalFormatting sqref="J1:O34">
    <cfRule type="expression" dxfId="1" priority="3">
      <formula>$P1="Not Applicable"</formula>
    </cfRule>
  </conditionalFormatting>
  <conditionalFormatting sqref="K2:K34">
    <cfRule type="expression" dxfId="0" priority="2">
      <formula>$D2=1</formula>
    </cfRule>
  </conditionalFormatting>
  <dataValidations count="1">
    <dataValidation type="list" allowBlank="1" showDropDown="1" showInputMessage="1" showErrorMessage="1" sqref="N2:O34" xr:uid="{130DC758-B17F-44E2-84DD-C6A56136246B}">
      <formula1>$A$1</formula1>
    </dataValidation>
  </dataValidations>
  <pageMargins left="0.31496062992125984" right="0.31496062992125984" top="0.86614173228346458" bottom="0.55118110236220474" header="0.15748031496062992" footer="7.874015748031496E-2"/>
  <pageSetup paperSize="9" orientation="landscape" horizontalDpi="1200" verticalDpi="1200" r:id="rId1"/>
  <headerFooter>
    <oddHeader>&amp;R&amp;G</oddHeader>
    <oddFooter>&amp;L&amp;"Arial,Regular"&amp;8Codice di rif.: check-list IFA Smart di SGQ; v6.0_Ago24; versione italiana
&amp;A
Pagina &amp;P di &amp;N&amp;R&amp;"Arial,Regular"&amp;8© GLOBALG.A.P. c/o FoodPLUS GmbH
Spichernstr. 55, 50672 Colonia, Germania 
&amp;K00A039www.globalgap.org</oddFooter>
  </headerFooter>
  <rowBreaks count="4" manualBreakCount="4">
    <brk id="5" max="16383" man="1"/>
    <brk id="15" max="16383" man="1"/>
    <brk id="19" max="16383" man="1"/>
    <brk id="32" max="16383" man="1"/>
  </rowBreaks>
  <legacyDrawingHF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095C7-EDA5-4FEC-9943-AC2C06FC3D86}">
  <dimension ref="A1:M39"/>
  <sheetViews>
    <sheetView showGridLines="0" view="pageLayout" zoomScaleNormal="100" zoomScaleSheetLayoutView="100" workbookViewId="0">
      <selection activeCell="C8" sqref="C8"/>
    </sheetView>
  </sheetViews>
  <sheetFormatPr defaultColWidth="0" defaultRowHeight="11.4" zeroHeight="1"/>
  <cols>
    <col min="1" max="1" width="6.33203125" style="49" customWidth="1"/>
    <col min="2" max="2" width="36.5546875" style="49" customWidth="1"/>
    <col min="3" max="3" width="35.33203125" style="49" customWidth="1"/>
    <col min="4" max="4" width="7.33203125" style="50" customWidth="1"/>
    <col min="5" max="6" width="5.44140625" style="56" customWidth="1"/>
    <col min="7" max="7" width="4.44140625" style="57" customWidth="1"/>
    <col min="8" max="8" width="36.33203125" style="58" customWidth="1"/>
    <col min="9" max="9" width="1.109375" style="48" customWidth="1"/>
    <col min="10" max="10" width="1" style="48" hidden="1" customWidth="1"/>
    <col min="11" max="11" width="1" style="47" hidden="1" customWidth="1"/>
    <col min="12" max="12" width="1" style="55" hidden="1" customWidth="1"/>
    <col min="13" max="16384" width="0" style="55" hidden="1"/>
  </cols>
  <sheetData>
    <row r="1" spans="1:13" s="49" customFormat="1" ht="12">
      <c r="A1" s="150" t="s">
        <v>850</v>
      </c>
      <c r="B1" s="150"/>
      <c r="C1" s="150"/>
      <c r="D1" s="151"/>
      <c r="E1" s="151"/>
      <c r="F1" s="150"/>
      <c r="G1" s="150"/>
      <c r="H1" s="150"/>
      <c r="I1" s="150"/>
      <c r="J1" s="48"/>
      <c r="K1" s="48"/>
      <c r="L1" s="47"/>
    </row>
    <row r="2" spans="1:13" s="49" customFormat="1" ht="12">
      <c r="A2" s="49" t="s">
        <v>851</v>
      </c>
      <c r="B2" s="102"/>
      <c r="C2" s="102"/>
      <c r="D2" s="103"/>
      <c r="E2" s="102"/>
      <c r="F2" s="102"/>
      <c r="G2" s="102"/>
      <c r="H2" s="102"/>
      <c r="I2" s="102"/>
      <c r="J2" s="48"/>
      <c r="K2" s="48"/>
      <c r="L2" s="47"/>
    </row>
    <row r="3" spans="1:13" s="49" customFormat="1">
      <c r="A3" s="49" t="s">
        <v>852</v>
      </c>
      <c r="D3" s="50"/>
      <c r="J3" s="48"/>
      <c r="K3" s="48"/>
      <c r="L3" s="47"/>
    </row>
    <row r="4" spans="1:13" s="54" customFormat="1">
      <c r="A4" s="49" t="s">
        <v>853</v>
      </c>
      <c r="B4" s="49"/>
      <c r="C4" s="49"/>
      <c r="D4" s="50"/>
      <c r="E4" s="49"/>
      <c r="F4" s="49"/>
      <c r="G4" s="49"/>
      <c r="H4" s="49"/>
      <c r="I4" s="49"/>
      <c r="J4" s="51"/>
      <c r="K4" s="51"/>
      <c r="L4" s="52"/>
      <c r="M4" s="53"/>
    </row>
    <row r="5" spans="1:13" s="53" customFormat="1" ht="13.8">
      <c r="A5" s="154"/>
      <c r="B5" s="155"/>
      <c r="C5" s="155"/>
      <c r="D5" s="156"/>
      <c r="E5" s="156"/>
      <c r="F5" s="155"/>
      <c r="G5" s="155"/>
      <c r="H5" s="155"/>
      <c r="I5" s="51"/>
      <c r="J5" s="51"/>
      <c r="K5" s="52"/>
    </row>
    <row r="6" spans="1:13" ht="33.75" customHeight="1">
      <c r="A6" s="66" t="s">
        <v>854</v>
      </c>
      <c r="B6" s="67" t="s">
        <v>855</v>
      </c>
      <c r="C6" s="68" t="s">
        <v>447</v>
      </c>
      <c r="D6" s="68" t="s">
        <v>134</v>
      </c>
      <c r="E6" s="67" t="s">
        <v>105</v>
      </c>
      <c r="F6" s="67" t="s">
        <v>106</v>
      </c>
      <c r="G6" s="67" t="s">
        <v>135</v>
      </c>
      <c r="H6" s="66" t="s">
        <v>136</v>
      </c>
    </row>
    <row r="7" spans="1:13">
      <c r="A7" s="69">
        <v>1</v>
      </c>
      <c r="B7" s="157" t="s">
        <v>856</v>
      </c>
      <c r="C7" s="158"/>
      <c r="D7" s="70"/>
      <c r="E7" s="71"/>
      <c r="F7" s="71"/>
      <c r="G7" s="72"/>
      <c r="H7" s="71"/>
    </row>
    <row r="8" spans="1:13" ht="81.75" customHeight="1">
      <c r="A8" s="73" t="s">
        <v>857</v>
      </c>
      <c r="B8" s="74" t="s">
        <v>858</v>
      </c>
      <c r="C8" s="74" t="s">
        <v>859</v>
      </c>
      <c r="D8" s="75" t="s">
        <v>143</v>
      </c>
      <c r="E8" s="71"/>
      <c r="F8" s="71"/>
      <c r="G8" s="76"/>
      <c r="H8" s="71"/>
    </row>
    <row r="9" spans="1:13" ht="94.5" customHeight="1">
      <c r="A9" s="73" t="s">
        <v>860</v>
      </c>
      <c r="B9" s="74" t="s">
        <v>861</v>
      </c>
      <c r="C9" s="74" t="s">
        <v>862</v>
      </c>
      <c r="D9" s="75" t="s">
        <v>143</v>
      </c>
      <c r="E9" s="71"/>
      <c r="F9" s="71"/>
      <c r="G9" s="76"/>
      <c r="H9" s="71"/>
    </row>
    <row r="10" spans="1:13" ht="122.25" customHeight="1">
      <c r="A10" s="73" t="s">
        <v>863</v>
      </c>
      <c r="B10" s="74" t="s">
        <v>864</v>
      </c>
      <c r="C10" s="74" t="s">
        <v>865</v>
      </c>
      <c r="D10" s="75" t="s">
        <v>143</v>
      </c>
      <c r="E10" s="71"/>
      <c r="F10" s="71"/>
      <c r="G10" s="76"/>
      <c r="H10" s="71"/>
    </row>
    <row r="11" spans="1:13" s="48" customFormat="1" ht="132" customHeight="1">
      <c r="A11" s="73" t="s">
        <v>866</v>
      </c>
      <c r="B11" s="74" t="s">
        <v>867</v>
      </c>
      <c r="C11" s="74" t="s">
        <v>868</v>
      </c>
      <c r="D11" s="75" t="s">
        <v>143</v>
      </c>
      <c r="E11" s="71"/>
      <c r="F11" s="71"/>
      <c r="G11" s="76"/>
      <c r="H11" s="71"/>
      <c r="K11" s="47"/>
      <c r="L11" s="55"/>
    </row>
    <row r="12" spans="1:13" s="48" customFormat="1">
      <c r="A12" s="69">
        <v>2</v>
      </c>
      <c r="B12" s="152" t="s">
        <v>869</v>
      </c>
      <c r="C12" s="153"/>
      <c r="D12" s="77"/>
      <c r="E12" s="71"/>
      <c r="F12" s="71"/>
      <c r="G12" s="78"/>
      <c r="H12" s="71"/>
      <c r="K12" s="47"/>
      <c r="L12" s="55"/>
    </row>
    <row r="13" spans="1:13" s="48" customFormat="1" ht="112.5" customHeight="1">
      <c r="A13" s="73" t="s">
        <v>870</v>
      </c>
      <c r="B13" s="74" t="s">
        <v>871</v>
      </c>
      <c r="C13" s="74" t="s">
        <v>872</v>
      </c>
      <c r="D13" s="75" t="s">
        <v>143</v>
      </c>
      <c r="E13" s="71"/>
      <c r="F13" s="71"/>
      <c r="G13" s="76"/>
      <c r="H13" s="71"/>
      <c r="K13" s="47"/>
      <c r="L13" s="55"/>
    </row>
    <row r="14" spans="1:13" s="48" customFormat="1" ht="63" customHeight="1">
      <c r="A14" s="73" t="s">
        <v>873</v>
      </c>
      <c r="B14" s="74" t="s">
        <v>874</v>
      </c>
      <c r="C14" s="74" t="s">
        <v>875</v>
      </c>
      <c r="D14" s="75" t="s">
        <v>143</v>
      </c>
      <c r="E14" s="71"/>
      <c r="F14" s="71"/>
      <c r="G14" s="76"/>
      <c r="H14" s="71"/>
      <c r="K14" s="47"/>
      <c r="L14" s="55"/>
    </row>
    <row r="15" spans="1:13" s="48" customFormat="1" ht="168" customHeight="1">
      <c r="A15" s="73" t="s">
        <v>876</v>
      </c>
      <c r="B15" s="74" t="s">
        <v>877</v>
      </c>
      <c r="C15" s="74" t="s">
        <v>878</v>
      </c>
      <c r="D15" s="75" t="s">
        <v>143</v>
      </c>
      <c r="E15" s="71"/>
      <c r="F15" s="71"/>
      <c r="G15" s="76"/>
      <c r="H15" s="71"/>
      <c r="K15" s="47"/>
      <c r="L15" s="55"/>
    </row>
    <row r="16" spans="1:13" s="48" customFormat="1" ht="173.4">
      <c r="A16" s="73" t="s">
        <v>879</v>
      </c>
      <c r="B16" s="74" t="s">
        <v>880</v>
      </c>
      <c r="C16" s="74" t="s">
        <v>881</v>
      </c>
      <c r="D16" s="75" t="s">
        <v>143</v>
      </c>
      <c r="E16" s="71"/>
      <c r="F16" s="71"/>
      <c r="G16" s="71"/>
      <c r="H16" s="79"/>
      <c r="K16" s="47"/>
      <c r="L16" s="55"/>
    </row>
    <row r="17" spans="1:12" s="48" customFormat="1" ht="164.4" customHeight="1">
      <c r="A17" s="73" t="s">
        <v>882</v>
      </c>
      <c r="B17" s="74" t="s">
        <v>883</v>
      </c>
      <c r="C17" s="74" t="s">
        <v>884</v>
      </c>
      <c r="D17" s="75" t="s">
        <v>143</v>
      </c>
      <c r="E17" s="71"/>
      <c r="F17" s="71"/>
      <c r="G17" s="71"/>
      <c r="H17" s="79"/>
      <c r="K17" s="47"/>
      <c r="L17" s="55"/>
    </row>
    <row r="18" spans="1:12" s="48" customFormat="1" ht="153.75" customHeight="1">
      <c r="A18" s="73" t="s">
        <v>885</v>
      </c>
      <c r="B18" s="74" t="s">
        <v>886</v>
      </c>
      <c r="C18" s="74" t="s">
        <v>887</v>
      </c>
      <c r="D18" s="75" t="s">
        <v>143</v>
      </c>
      <c r="E18" s="71"/>
      <c r="F18" s="71"/>
      <c r="G18" s="76"/>
      <c r="H18" s="71"/>
      <c r="K18" s="47"/>
      <c r="L18" s="55"/>
    </row>
    <row r="19" spans="1:12" s="48" customFormat="1" ht="397.8">
      <c r="A19" s="73" t="s">
        <v>888</v>
      </c>
      <c r="B19" s="74" t="s">
        <v>889</v>
      </c>
      <c r="C19" s="74" t="s">
        <v>890</v>
      </c>
      <c r="D19" s="75" t="s">
        <v>143</v>
      </c>
      <c r="E19" s="71"/>
      <c r="F19" s="71"/>
      <c r="G19" s="76"/>
      <c r="H19" s="71"/>
      <c r="K19" s="47"/>
      <c r="L19" s="55"/>
    </row>
    <row r="20" spans="1:12" s="48" customFormat="1">
      <c r="A20" s="69">
        <v>3</v>
      </c>
      <c r="B20" s="152" t="s">
        <v>891</v>
      </c>
      <c r="C20" s="153"/>
      <c r="D20" s="77"/>
      <c r="E20" s="71"/>
      <c r="F20" s="71"/>
      <c r="G20" s="71"/>
      <c r="H20" s="71"/>
      <c r="K20" s="47"/>
      <c r="L20" s="55"/>
    </row>
    <row r="21" spans="1:12" s="48" customFormat="1" ht="144" customHeight="1">
      <c r="A21" s="78" t="s">
        <v>892</v>
      </c>
      <c r="B21" s="74" t="s">
        <v>893</v>
      </c>
      <c r="C21" s="74" t="s">
        <v>894</v>
      </c>
      <c r="D21" s="75" t="s">
        <v>143</v>
      </c>
      <c r="E21" s="71"/>
      <c r="F21" s="71"/>
      <c r="G21" s="76"/>
      <c r="H21" s="71"/>
      <c r="K21" s="47"/>
      <c r="L21" s="55"/>
    </row>
    <row r="22" spans="1:12" s="48" customFormat="1" ht="165" customHeight="1">
      <c r="A22" s="78" t="s">
        <v>895</v>
      </c>
      <c r="B22" s="74" t="s">
        <v>896</v>
      </c>
      <c r="C22" s="74" t="s">
        <v>897</v>
      </c>
      <c r="D22" s="75" t="s">
        <v>143</v>
      </c>
      <c r="E22" s="71"/>
      <c r="F22" s="71"/>
      <c r="G22" s="76"/>
      <c r="H22" s="71"/>
      <c r="K22" s="47"/>
      <c r="L22" s="55"/>
    </row>
    <row r="23" spans="1:12" s="48" customFormat="1" ht="120.75" customHeight="1">
      <c r="A23" s="73" t="s">
        <v>898</v>
      </c>
      <c r="B23" s="74" t="s">
        <v>899</v>
      </c>
      <c r="C23" s="74" t="s">
        <v>900</v>
      </c>
      <c r="D23" s="75" t="s">
        <v>143</v>
      </c>
      <c r="E23" s="71"/>
      <c r="F23" s="71"/>
      <c r="G23" s="76"/>
      <c r="H23" s="71"/>
      <c r="K23" s="47"/>
      <c r="L23" s="55"/>
    </row>
    <row r="24" spans="1:12" s="48" customFormat="1" ht="97.5" customHeight="1">
      <c r="A24" s="73" t="s">
        <v>901</v>
      </c>
      <c r="B24" s="74" t="s">
        <v>902</v>
      </c>
      <c r="C24" s="80" t="s">
        <v>903</v>
      </c>
      <c r="D24" s="75" t="s">
        <v>143</v>
      </c>
      <c r="E24" s="71"/>
      <c r="F24" s="71"/>
      <c r="G24" s="71"/>
      <c r="H24" s="71"/>
      <c r="K24" s="47"/>
      <c r="L24" s="55"/>
    </row>
    <row r="25" spans="1:12" s="48" customFormat="1">
      <c r="A25" s="81">
        <v>4</v>
      </c>
      <c r="B25" s="152" t="s">
        <v>904</v>
      </c>
      <c r="C25" s="153"/>
      <c r="D25" s="82"/>
      <c r="E25" s="71"/>
      <c r="F25" s="71"/>
      <c r="G25" s="71"/>
      <c r="H25" s="71"/>
      <c r="K25" s="47"/>
      <c r="L25" s="55"/>
    </row>
    <row r="26" spans="1:12" s="48" customFormat="1" ht="121.5" customHeight="1">
      <c r="A26" s="78" t="s">
        <v>905</v>
      </c>
      <c r="B26" s="74" t="s">
        <v>906</v>
      </c>
      <c r="C26" s="74" t="s">
        <v>907</v>
      </c>
      <c r="D26" s="75" t="s">
        <v>143</v>
      </c>
      <c r="E26" s="71"/>
      <c r="F26" s="71"/>
      <c r="G26" s="76"/>
      <c r="H26" s="71"/>
      <c r="K26" s="47"/>
      <c r="L26" s="55"/>
    </row>
    <row r="27" spans="1:12" s="48" customFormat="1" ht="86.7" customHeight="1">
      <c r="A27" s="78" t="s">
        <v>908</v>
      </c>
      <c r="B27" s="74" t="s">
        <v>909</v>
      </c>
      <c r="C27" s="74" t="s">
        <v>910</v>
      </c>
      <c r="D27" s="75" t="s">
        <v>143</v>
      </c>
      <c r="E27" s="71"/>
      <c r="F27" s="71"/>
      <c r="G27" s="76"/>
      <c r="H27" s="71"/>
      <c r="K27" s="47"/>
      <c r="L27" s="55"/>
    </row>
    <row r="28" spans="1:12" s="48" customFormat="1" ht="73.95" customHeight="1">
      <c r="A28" s="78" t="s">
        <v>911</v>
      </c>
      <c r="B28" s="74" t="s">
        <v>912</v>
      </c>
      <c r="C28" s="74" t="s">
        <v>913</v>
      </c>
      <c r="D28" s="75" t="s">
        <v>143</v>
      </c>
      <c r="E28" s="71"/>
      <c r="F28" s="71"/>
      <c r="G28" s="76"/>
      <c r="H28" s="71"/>
      <c r="K28" s="47"/>
      <c r="L28" s="55"/>
    </row>
    <row r="29" spans="1:12" ht="55.95" customHeight="1">
      <c r="A29" s="78" t="s">
        <v>914</v>
      </c>
      <c r="B29" s="74" t="s">
        <v>915</v>
      </c>
      <c r="C29" s="74" t="s">
        <v>916</v>
      </c>
      <c r="D29" s="75" t="s">
        <v>143</v>
      </c>
      <c r="E29" s="71"/>
      <c r="F29" s="71"/>
      <c r="G29" s="76"/>
      <c r="H29" s="71"/>
    </row>
    <row r="30" spans="1:12">
      <c r="A30" s="69">
        <v>5</v>
      </c>
      <c r="B30" s="152" t="s">
        <v>917</v>
      </c>
      <c r="C30" s="153"/>
      <c r="D30" s="82"/>
      <c r="E30" s="71"/>
      <c r="F30" s="71"/>
      <c r="G30" s="71"/>
      <c r="H30" s="71"/>
    </row>
    <row r="31" spans="1:12" ht="96.75" customHeight="1">
      <c r="A31" s="78" t="s">
        <v>918</v>
      </c>
      <c r="B31" s="80" t="s">
        <v>919</v>
      </c>
      <c r="C31" s="74" t="s">
        <v>920</v>
      </c>
      <c r="D31" s="75" t="s">
        <v>143</v>
      </c>
      <c r="E31" s="71"/>
      <c r="F31" s="71"/>
      <c r="G31" s="76"/>
      <c r="H31" s="71"/>
    </row>
    <row r="32" spans="1:12" ht="81.75" customHeight="1">
      <c r="A32" s="73" t="s">
        <v>921</v>
      </c>
      <c r="B32" s="74" t="s">
        <v>922</v>
      </c>
      <c r="C32" s="74" t="s">
        <v>923</v>
      </c>
      <c r="D32" s="75" t="s">
        <v>143</v>
      </c>
      <c r="E32" s="71"/>
      <c r="F32" s="71"/>
      <c r="G32" s="76"/>
      <c r="H32" s="71"/>
    </row>
    <row r="33" spans="1:8" ht="49.5" customHeight="1">
      <c r="A33" s="73" t="s">
        <v>924</v>
      </c>
      <c r="B33" s="74" t="s">
        <v>925</v>
      </c>
      <c r="C33" s="74" t="s">
        <v>926</v>
      </c>
      <c r="D33" s="75" t="s">
        <v>143</v>
      </c>
      <c r="E33" s="71"/>
      <c r="F33" s="71"/>
      <c r="G33" s="76"/>
      <c r="H33" s="71"/>
    </row>
    <row r="34" spans="1:8">
      <c r="A34" s="69">
        <v>6</v>
      </c>
      <c r="B34" s="152" t="s">
        <v>927</v>
      </c>
      <c r="C34" s="153"/>
      <c r="D34" s="82"/>
      <c r="E34" s="71"/>
      <c r="F34" s="71"/>
      <c r="G34" s="71"/>
      <c r="H34" s="71"/>
    </row>
    <row r="35" spans="1:8" ht="165" customHeight="1">
      <c r="A35" s="78" t="s">
        <v>928</v>
      </c>
      <c r="B35" s="74" t="s">
        <v>929</v>
      </c>
      <c r="C35" s="74" t="s">
        <v>930</v>
      </c>
      <c r="D35" s="75" t="s">
        <v>143</v>
      </c>
      <c r="E35" s="71"/>
      <c r="F35" s="71"/>
      <c r="G35" s="76"/>
      <c r="H35" s="71"/>
    </row>
    <row r="36" spans="1:8" ht="62.25" customHeight="1">
      <c r="A36" s="73" t="s">
        <v>931</v>
      </c>
      <c r="B36" s="74" t="s">
        <v>932</v>
      </c>
      <c r="C36" s="74" t="s">
        <v>933</v>
      </c>
      <c r="D36" s="75" t="s">
        <v>143</v>
      </c>
      <c r="E36" s="71"/>
      <c r="F36" s="71"/>
      <c r="G36" s="76"/>
      <c r="H36" s="71"/>
    </row>
    <row r="37" spans="1:8" ht="59.7" customHeight="1">
      <c r="A37" s="83" t="s">
        <v>934</v>
      </c>
      <c r="B37" s="84" t="s">
        <v>935</v>
      </c>
      <c r="C37" s="84" t="s">
        <v>936</v>
      </c>
      <c r="D37" s="85" t="s">
        <v>143</v>
      </c>
      <c r="E37" s="71"/>
      <c r="F37" s="71"/>
      <c r="G37" s="71"/>
      <c r="H37" s="71"/>
    </row>
    <row r="38" spans="1:8"/>
    <row r="39" spans="1:8"/>
  </sheetData>
  <sheetProtection algorithmName="SHA-512" hashValue="r5/1j4x411XUTl/wFGfvHCAbZzVn2Fz+cC7YhHsxbwsHg079NvzZEm7TgF2AoynrDe7uJARFOGigVsesWMWOmQ==" saltValue="fDx/w5ThTHo6pNR+iHilGQ==" spinCount="100000" sheet="1" formatCells="0" formatColumns="0" formatRows="0" insertColumns="0" insertRows="0" insertHyperlinks="0" sort="0" autoFilter="0" pivotTables="0"/>
  <mergeCells count="8">
    <mergeCell ref="A1:I1"/>
    <mergeCell ref="B30:C30"/>
    <mergeCell ref="B34:C34"/>
    <mergeCell ref="A5:H5"/>
    <mergeCell ref="B7:C7"/>
    <mergeCell ref="B12:C12"/>
    <mergeCell ref="B20:C20"/>
    <mergeCell ref="B25:C25"/>
  </mergeCells>
  <pageMargins left="0.31496062992125984" right="0.31496062992125984" top="0.86614173228346458" bottom="0.55118110236220474" header="0.15748031496062992" footer="7.874015748031496E-2"/>
  <pageSetup paperSize="9" fitToWidth="0" fitToHeight="0" orientation="landscape" horizontalDpi="4294967292" verticalDpi="4294967292" r:id="rId1"/>
  <headerFooter>
    <oddHeader>&amp;R&amp;G</oddHeader>
    <oddFooter>&amp;L&amp;"Arial,Regular"&amp;8&amp;K000000Codice di rif.: check-list IFA Smart di SGQ; v6.0_Ago24; versione italiana
&amp;A
Pagina &amp;P di &amp;N&amp;R&amp;"Arial,Regular"&amp;8© GLOBALG.A.P. c/o FoodPLUS GmbH
Spichernstr. 55, 50672 Colonia, Germania 
&amp;K00A039www.globalgap.org</oddFooter>
  </headerFooter>
  <rowBreaks count="2" manualBreakCount="2">
    <brk id="19" max="16383" man="1"/>
    <brk id="29" max="16383"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C218B-C0C9-4240-B1C7-F6FCCB957D66}">
  <dimension ref="A1:J290"/>
  <sheetViews>
    <sheetView showGridLines="0" view="pageLayout" zoomScaleNormal="100" zoomScaleSheetLayoutView="70" workbookViewId="0">
      <selection activeCell="A4" sqref="A4"/>
    </sheetView>
  </sheetViews>
  <sheetFormatPr defaultColWidth="0" defaultRowHeight="15.75" customHeight="1" zeroHeight="1"/>
  <cols>
    <col min="1" max="2" width="38.6640625" style="110" customWidth="1"/>
    <col min="3" max="3" width="16" style="110" bestFit="1" customWidth="1"/>
    <col min="4" max="4" width="47.44140625" style="110" customWidth="1"/>
    <col min="5" max="5" width="0.6640625" style="110" customWidth="1"/>
    <col min="6" max="7" width="3.6640625" style="110" hidden="1" customWidth="1"/>
    <col min="8" max="8" width="36.88671875" style="110" hidden="1" customWidth="1"/>
    <col min="9" max="9" width="1.6640625" style="116" hidden="1" customWidth="1"/>
    <col min="10" max="10" width="1.33203125" style="116" hidden="1" customWidth="1"/>
    <col min="11" max="16384" width="0" style="116" hidden="1"/>
  </cols>
  <sheetData>
    <row r="1" spans="1:4" ht="15.75" customHeight="1">
      <c r="A1" s="109" t="s">
        <v>937</v>
      </c>
    </row>
    <row r="2" spans="1:4" ht="12.75" customHeight="1"/>
    <row r="3" spans="1:4" ht="27" customHeight="1">
      <c r="A3" s="111" t="s">
        <v>938</v>
      </c>
      <c r="B3" s="111" t="s">
        <v>939</v>
      </c>
      <c r="C3" s="111" t="s">
        <v>940</v>
      </c>
      <c r="D3" s="111" t="s">
        <v>941</v>
      </c>
    </row>
    <row r="4" spans="1:4" ht="91.2">
      <c r="A4" s="112" t="s">
        <v>3163</v>
      </c>
      <c r="B4" s="112" t="s">
        <v>3161</v>
      </c>
      <c r="C4" s="113" t="s">
        <v>3164</v>
      </c>
      <c r="D4" s="112" t="s">
        <v>942</v>
      </c>
    </row>
    <row r="5" spans="1:4" ht="12" customHeight="1">
      <c r="A5" s="114"/>
      <c r="C5" s="115"/>
    </row>
    <row r="6" spans="1:4" s="110" customFormat="1" ht="25.5" customHeight="1">
      <c r="A6" s="159" t="s">
        <v>943</v>
      </c>
      <c r="B6" s="159"/>
      <c r="C6" s="159"/>
      <c r="D6" s="159"/>
    </row>
    <row r="7" spans="1:4" s="110" customFormat="1" ht="36.75" customHeight="1">
      <c r="A7" s="160" t="s">
        <v>944</v>
      </c>
      <c r="B7" s="160"/>
      <c r="C7" s="160"/>
      <c r="D7" s="160"/>
    </row>
    <row r="8" spans="1:4" ht="11.4"/>
    <row r="12" spans="1:4" ht="34.5" hidden="1" customHeight="1"/>
    <row r="13" spans="1:4" ht="15.75" customHeight="1"/>
    <row r="14" spans="1:4" ht="15.75" customHeight="1"/>
    <row r="15" spans="1:4" ht="15.75" customHeight="1"/>
    <row r="16" spans="1:4" ht="15.75" customHeight="1"/>
    <row r="28" ht="15.75" customHeight="1"/>
    <row r="268" ht="15.75" customHeight="1"/>
    <row r="269" ht="15.75" customHeight="1"/>
    <row r="270" ht="15.75" customHeight="1"/>
    <row r="271" ht="15.75" customHeight="1"/>
    <row r="272" ht="15.75" customHeight="1"/>
    <row r="283" s="110" customFormat="1" ht="15.75" hidden="1" customHeight="1"/>
    <row r="284" s="110" customFormat="1" ht="15.75" hidden="1" customHeight="1"/>
    <row r="285" s="110" customFormat="1" ht="4.5" hidden="1" customHeight="1"/>
    <row r="286" ht="15.75" customHeight="1"/>
    <row r="287" ht="15.75" customHeight="1"/>
    <row r="288" ht="15.75" customHeight="1"/>
    <row r="289" ht="15.75" customHeight="1"/>
    <row r="290" ht="15.75" customHeight="1"/>
  </sheetData>
  <sheetProtection algorithmName="SHA-512" hashValue="Dg6pzCzxK82WC9jme2xQZoZhWmBkKdN7lS60H9ENsDCLA6nhr3KRfv91Jruha6rZ4Om1D5Do0ptzGkPt7+lsug==" saltValue="dFZ+JcVJ5c+xKyrRcOrLhQ==" spinCount="100000" sheet="1" formatCells="0" formatColumns="0" formatRows="0" insertColumns="0" insertRows="0" insertHyperlinks="0" sort="0" autoFilter="0" pivotTables="0"/>
  <mergeCells count="2">
    <mergeCell ref="A6:D6"/>
    <mergeCell ref="A7:D7"/>
  </mergeCells>
  <pageMargins left="0.31496062992125984" right="0.31496062992125984" top="0.86614173228346458" bottom="0.55118110236220474" header="0.15748031496062992" footer="7.874015748031496E-2"/>
  <pageSetup paperSize="9" orientation="landscape" horizontalDpi="4294967292" verticalDpi="4294967292" r:id="rId1"/>
  <headerFooter>
    <oddHeader>&amp;R&amp;G</oddHeader>
    <oddFooter>&amp;L&amp;"Arial,Regular"&amp;8&amp;K000000Codice di rif.: check-list IFA Smart di SGQ; v6.0_Ago24; versione italiana
&amp;A
Pagina &amp;P di &amp;N&amp;R&amp;"Arial,Regular"&amp;8© GLOBALG.A.P. c/o FoodPLUS GmbH
Spichernstr. 55, 50672 Colonia, Germania 
&amp;K00A039www.globalgap.org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1FB77-D10E-4090-AA6C-D7A5B76CD299}">
  <dimension ref="A1:AC341"/>
  <sheetViews>
    <sheetView topLeftCell="Q1" workbookViewId="0">
      <selection activeCell="Y294" sqref="Y294"/>
    </sheetView>
  </sheetViews>
  <sheetFormatPr defaultColWidth="8.88671875" defaultRowHeight="14.4"/>
  <cols>
    <col min="6" max="6" width="12.88671875" customWidth="1"/>
    <col min="11" max="11" width="9" customWidth="1"/>
    <col min="16" max="16" width="13.6640625" customWidth="1"/>
    <col min="17" max="17" width="16.6640625" customWidth="1"/>
    <col min="29" max="29" width="28.6640625" bestFit="1" customWidth="1"/>
  </cols>
  <sheetData>
    <row r="1" spans="1:29" ht="14.85" customHeight="1">
      <c r="A1" s="121" t="s">
        <v>1618</v>
      </c>
      <c r="B1" s="121"/>
      <c r="C1" s="121"/>
      <c r="D1" s="121"/>
      <c r="F1" s="121" t="s">
        <v>1619</v>
      </c>
      <c r="G1" s="121"/>
      <c r="H1" s="121"/>
      <c r="I1" s="121"/>
      <c r="K1" s="121" t="s">
        <v>1620</v>
      </c>
      <c r="L1" s="121"/>
      <c r="M1" s="121"/>
      <c r="N1" s="121"/>
      <c r="P1" s="121" t="s">
        <v>1621</v>
      </c>
      <c r="Q1" s="121"/>
      <c r="R1" s="121"/>
      <c r="S1" s="121"/>
      <c r="T1" s="121"/>
      <c r="U1" s="121"/>
      <c r="V1" s="121"/>
    </row>
    <row r="2" spans="1:29">
      <c r="A2" t="s">
        <v>958</v>
      </c>
      <c r="B2" t="s">
        <v>959</v>
      </c>
      <c r="C2" t="s">
        <v>960</v>
      </c>
      <c r="D2" t="s">
        <v>961</v>
      </c>
      <c r="F2" t="s">
        <v>958</v>
      </c>
      <c r="G2" t="s">
        <v>959</v>
      </c>
      <c r="H2" t="s">
        <v>960</v>
      </c>
      <c r="I2" t="s">
        <v>961</v>
      </c>
      <c r="K2" t="s">
        <v>962</v>
      </c>
      <c r="L2" t="s">
        <v>963</v>
      </c>
      <c r="M2" t="s">
        <v>964</v>
      </c>
      <c r="N2" t="s">
        <v>961</v>
      </c>
      <c r="P2" t="s">
        <v>1622</v>
      </c>
      <c r="Q2" t="s">
        <v>1623</v>
      </c>
      <c r="R2" t="s">
        <v>1624</v>
      </c>
      <c r="S2" t="s">
        <v>1625</v>
      </c>
      <c r="T2" t="s">
        <v>1626</v>
      </c>
      <c r="U2" t="s">
        <v>945</v>
      </c>
      <c r="V2" t="s">
        <v>1627</v>
      </c>
      <c r="X2" t="s">
        <v>1622</v>
      </c>
      <c r="Y2" t="s">
        <v>1623</v>
      </c>
      <c r="Z2" t="s">
        <v>1624</v>
      </c>
      <c r="AA2" t="s">
        <v>1625</v>
      </c>
      <c r="AB2" t="s">
        <v>1626</v>
      </c>
      <c r="AC2" t="s">
        <v>945</v>
      </c>
    </row>
    <row r="3" spans="1:29">
      <c r="A3" t="s">
        <v>1628</v>
      </c>
      <c r="B3" t="s">
        <v>1629</v>
      </c>
      <c r="C3" t="s">
        <v>138</v>
      </c>
      <c r="D3">
        <v>4</v>
      </c>
      <c r="F3" t="s">
        <v>1350</v>
      </c>
      <c r="G3" t="str">
        <f>INDEX(allsections[[S]:[Order]],MATCH(unique_sections[[#This Row],[SGUID]],allsections[SGUID],0),1)</f>
        <v>QMS  01 Legality and administration</v>
      </c>
      <c r="H3" t="str">
        <f>INDEX(allsections[[S]:[Order]],MATCH(unique_sections[[#This Row],[SGUID]],allsections[SGUID],0),2)</f>
        <v>-</v>
      </c>
      <c r="I3">
        <f>INDEX(allsections[[S]:[Order]],MATCH(unique_sections[[#This Row],[SGUID]],allsections[SGUID],0),3)</f>
        <v>1</v>
      </c>
      <c r="K3" t="s">
        <v>974</v>
      </c>
      <c r="L3" t="str">
        <f>INDEX(allsections[[S]:[Order]],MATCH(unique_sub[[#This Row],[SSGUID]],allsections[SGUID],0),1)</f>
        <v>-</v>
      </c>
      <c r="M3" t="str">
        <f>INDEX(allsections[[S]:[Order]],MATCH(unique_sub[[#This Row],[SSGUID]],allsections[SGUID],0),2)</f>
        <v>-</v>
      </c>
      <c r="N3">
        <f>INDEX(allsections[[S]:[Order]],MATCH(unique_sub[[#This Row],[SSGUID]],allsections[SGUID],0),3)</f>
        <v>0</v>
      </c>
      <c r="P3" t="s">
        <v>973</v>
      </c>
      <c r="Q3" t="s">
        <v>974</v>
      </c>
      <c r="R3" s="20" t="str">
        <f t="shared" ref="R3:R34" si="0">P3&amp;Q3</f>
        <v>5ZsnePvk5YgFXWZV6SeLdd5TvyR0UgB0EOmnMkFaZftX</v>
      </c>
      <c r="S3" s="20">
        <f>INDEX(allsections[[S]:[Order]],MATCH(P3,allsections[SGUID],0),3)</f>
        <v>6</v>
      </c>
      <c r="T3" s="20">
        <f>INDEX(allsections[[S]:[Order]],MATCH(Q3,allsections[SGUID],0),3)</f>
        <v>0</v>
      </c>
      <c r="U3" t="str">
        <f>INDEX(sectionsubsection_download[],MATCH(sectionsubsection[[#This Row],[Title]],sectionsubsection_download[Title],0),6)</f>
        <v>5Q3aemgYbztipmapDUzbAq</v>
      </c>
      <c r="V3">
        <f>COUNTIF(Z:Z,sectionsubsection[[#This Row],[Title]])</f>
        <v>1</v>
      </c>
      <c r="Z3" s="20" t="s">
        <v>1630</v>
      </c>
      <c r="AA3" s="20" t="e">
        <f>INDEX(allsections[[S]:[Order]],MATCH(X3,allsections[SGUID],0),3)</f>
        <v>#N/A</v>
      </c>
      <c r="AB3" s="20" t="e">
        <f>INDEX(allsections[[S]:[Order]],MATCH(Y3,allsections[SGUID],0),3)</f>
        <v>#N/A</v>
      </c>
      <c r="AC3" t="s">
        <v>1631</v>
      </c>
    </row>
    <row r="4" spans="1:29">
      <c r="A4" t="s">
        <v>1632</v>
      </c>
      <c r="B4" t="s">
        <v>1633</v>
      </c>
      <c r="D4">
        <v>2203</v>
      </c>
      <c r="F4" t="s">
        <v>1317</v>
      </c>
      <c r="G4" t="str">
        <f>INDEX(allsections[[S]:[Order]],MATCH(unique_sections[[#This Row],[SGUID]],allsections[SGUID],0),1)</f>
        <v>QMS 02 Management and organization</v>
      </c>
      <c r="H4" t="str">
        <f>INDEX(allsections[[S]:[Order]],MATCH(unique_sections[[#This Row],[SGUID]],allsections[SGUID],0),2)</f>
        <v>-</v>
      </c>
      <c r="I4">
        <f>INDEX(allsections[[S]:[Order]],MATCH(unique_sections[[#This Row],[SGUID]],allsections[SGUID],0),3)</f>
        <v>2</v>
      </c>
      <c r="K4" t="s">
        <v>979</v>
      </c>
      <c r="L4" t="str">
        <f>INDEX(allsections[[S]:[Order]],MATCH(unique_sub[[#This Row],[SSGUID]],allsections[SGUID],0),1)</f>
        <v>QMS 12.3.4 Technical skills and qualifications - Training in food safety and good agricultural practices for internal QMS and farm auditors</v>
      </c>
      <c r="M4" t="str">
        <f>INDEX(allsections[[S]:[Order]],MATCH(unique_sub[[#This Row],[SSGUID]],allsections[SGUID],0),2)</f>
        <v>-</v>
      </c>
      <c r="N4">
        <f>INDEX(allsections[[S]:[Order]],MATCH(unique_sub[[#This Row],[SSGUID]],allsections[SGUID],0),3)</f>
        <v>120304</v>
      </c>
      <c r="P4" t="s">
        <v>978</v>
      </c>
      <c r="Q4" t="s">
        <v>979</v>
      </c>
      <c r="R4" s="20" t="str">
        <f t="shared" si="0"/>
        <v>4C2gsJHZv4iinAHFdFqzqK1wFLkLpapYX6o9clnCsMpf</v>
      </c>
      <c r="S4" s="20">
        <f>INDEX(allsections[[S]:[Order]],MATCH(P4,allsections[SGUID],0),3)</f>
        <v>12</v>
      </c>
      <c r="T4" s="20">
        <f>INDEX(allsections[[S]:[Order]],MATCH(Q4,allsections[SGUID],0),3)</f>
        <v>120304</v>
      </c>
      <c r="U4" t="str">
        <f>INDEX(sectionsubsection_download[],MATCH(sectionsubsection[[#This Row],[Title]],sectionsubsection_download[Title],0),6)</f>
        <v>79dQtq6ga2pL5svjyI9vwJ</v>
      </c>
      <c r="V4">
        <f>COUNTIF(Z:Z,sectionsubsection[[#This Row],[Title]])</f>
        <v>1</v>
      </c>
      <c r="Z4" s="28" t="s">
        <v>1634</v>
      </c>
      <c r="AA4" s="28" t="e">
        <f>INDEX(allsections[[S]:[Order]],MATCH(X4,allsections[SGUID],0),3)</f>
        <v>#N/A</v>
      </c>
      <c r="AB4" s="28" t="e">
        <f>INDEX(allsections[[S]:[Order]],MATCH(Y4,allsections[SGUID],0),3)</f>
        <v>#N/A</v>
      </c>
      <c r="AC4" t="s">
        <v>1635</v>
      </c>
    </row>
    <row r="5" spans="1:29">
      <c r="A5" t="s">
        <v>1636</v>
      </c>
      <c r="B5" t="s">
        <v>1637</v>
      </c>
      <c r="C5" t="s">
        <v>138</v>
      </c>
      <c r="D5">
        <v>2203</v>
      </c>
      <c r="F5" t="s">
        <v>1272</v>
      </c>
      <c r="G5" t="str">
        <f>INDEX(allsections[[S]:[Order]],MATCH(unique_sections[[#This Row],[SGUID]],allsections[SGUID],0),1)</f>
        <v>QMS 03 Document Control</v>
      </c>
      <c r="H5" t="str">
        <f>INDEX(allsections[[S]:[Order]],MATCH(unique_sections[[#This Row],[SGUID]],allsections[SGUID],0),2)</f>
        <v>-</v>
      </c>
      <c r="I5">
        <f>INDEX(allsections[[S]:[Order]],MATCH(unique_sections[[#This Row],[SGUID]],allsections[SGUID],0),3)</f>
        <v>3</v>
      </c>
      <c r="K5" t="s">
        <v>986</v>
      </c>
      <c r="L5" t="str">
        <f>INDEX(allsections[[S]:[Order]],MATCH(unique_sub[[#This Row],[SSGUID]],allsections[SGUID],0),1)</f>
        <v>QMS 12.5  Independence and confidentiality</v>
      </c>
      <c r="M5" t="str">
        <f>INDEX(allsections[[S]:[Order]],MATCH(unique_sub[[#This Row],[SSGUID]],allsections[SGUID],0),2)</f>
        <v>NOTE: The qualification of internal auditors shall be evaluated annually by the CBs.</v>
      </c>
      <c r="N5">
        <f>INDEX(allsections[[S]:[Order]],MATCH(unique_sub[[#This Row],[SSGUID]],allsections[SGUID],0),3)</f>
        <v>120500</v>
      </c>
      <c r="P5" t="s">
        <v>978</v>
      </c>
      <c r="Q5" t="s">
        <v>986</v>
      </c>
      <c r="R5" s="20" t="str">
        <f t="shared" si="0"/>
        <v>4C2gsJHZv4iinAHFdFqzqK2Uopg36JNeaciZYcYszEzl</v>
      </c>
      <c r="S5" s="20">
        <f>INDEX(allsections[[S]:[Order]],MATCH(P5,allsections[SGUID],0),3)</f>
        <v>12</v>
      </c>
      <c r="T5" s="20">
        <f>INDEX(allsections[[S]:[Order]],MATCH(Q5,allsections[SGUID],0),3)</f>
        <v>120500</v>
      </c>
      <c r="U5" t="str">
        <f>INDEX(sectionsubsection_download[],MATCH(sectionsubsection[[#This Row],[Title]],sectionsubsection_download[Title],0),6)</f>
        <v>01tN17HCTCOfRqB0HpKw6Y</v>
      </c>
      <c r="V5">
        <f>COUNTIF(Z:Z,sectionsubsection[[#This Row],[Title]])</f>
        <v>1</v>
      </c>
      <c r="Z5" s="28" t="s">
        <v>1638</v>
      </c>
      <c r="AA5" s="28" t="e">
        <f>INDEX(allsections[[S]:[Order]],MATCH(X5,allsections[SGUID],0),3)</f>
        <v>#N/A</v>
      </c>
      <c r="AB5" s="28" t="e">
        <f>INDEX(allsections[[S]:[Order]],MATCH(Y5,allsections[SGUID],0),3)</f>
        <v>#N/A</v>
      </c>
      <c r="AC5" t="s">
        <v>1639</v>
      </c>
    </row>
    <row r="6" spans="1:29" ht="72">
      <c r="A6" t="s">
        <v>1640</v>
      </c>
      <c r="B6" s="27" t="s">
        <v>1641</v>
      </c>
      <c r="C6" t="s">
        <v>1642</v>
      </c>
      <c r="D6">
        <v>401</v>
      </c>
      <c r="F6" t="s">
        <v>1256</v>
      </c>
      <c r="G6" t="str">
        <f>INDEX(allsections[[S]:[Order]],MATCH(unique_sections[[#This Row],[SGUID]],allsections[SGUID],0),1)</f>
        <v>QMS 04 Complaint handling</v>
      </c>
      <c r="H6" t="str">
        <f>INDEX(allsections[[S]:[Order]],MATCH(unique_sections[[#This Row],[SGUID]],allsections[SGUID],0),2)</f>
        <v>-</v>
      </c>
      <c r="I6">
        <f>INDEX(allsections[[S]:[Order]],MATCH(unique_sections[[#This Row],[SGUID]],allsections[SGUID],0),3)</f>
        <v>4</v>
      </c>
      <c r="K6" t="s">
        <v>993</v>
      </c>
      <c r="L6" t="str">
        <f>INDEX(allsections[[S]:[Order]],MATCH(unique_sub[[#This Row],[SSGUID]],allsections[SGUID],0),1)</f>
        <v>QMS 12.4  Communication skills</v>
      </c>
      <c r="M6" t="str">
        <f>INDEX(allsections[[S]:[Order]],MATCH(unique_sub[[#This Row],[SSGUID]],allsections[SGUID],0),2)</f>
        <v>-</v>
      </c>
      <c r="N6">
        <f>INDEX(allsections[[S]:[Order]],MATCH(unique_sub[[#This Row],[SSGUID]],allsections[SGUID],0),3)</f>
        <v>120400</v>
      </c>
      <c r="P6" t="s">
        <v>978</v>
      </c>
      <c r="Q6" t="s">
        <v>993</v>
      </c>
      <c r="R6" s="20" t="str">
        <f t="shared" si="0"/>
        <v>4C2gsJHZv4iinAHFdFqzqK5aNPbKKRWAA60MBjo0xV4c</v>
      </c>
      <c r="S6" s="20">
        <f>INDEX(allsections[[S]:[Order]],MATCH(P6,allsections[SGUID],0),3)</f>
        <v>12</v>
      </c>
      <c r="T6" s="20">
        <f>INDEX(allsections[[S]:[Order]],MATCH(Q6,allsections[SGUID],0),3)</f>
        <v>120400</v>
      </c>
      <c r="U6" t="str">
        <f>INDEX(sectionsubsection_download[],MATCH(sectionsubsection[[#This Row],[Title]],sectionsubsection_download[Title],0),6)</f>
        <v>sRjWGUiOhcqw76XsR8gAI</v>
      </c>
      <c r="V6">
        <f>COUNTIF(Z:Z,sectionsubsection[[#This Row],[Title]])</f>
        <v>1</v>
      </c>
      <c r="Z6" s="28" t="s">
        <v>1643</v>
      </c>
      <c r="AA6" s="28" t="e">
        <f>INDEX(allsections[[S]:[Order]],MATCH(X6,allsections[SGUID],0),3)</f>
        <v>#N/A</v>
      </c>
      <c r="AB6" s="28" t="e">
        <f>INDEX(allsections[[S]:[Order]],MATCH(Y6,allsections[SGUID],0),3)</f>
        <v>#N/A</v>
      </c>
      <c r="AC6" t="s">
        <v>1644</v>
      </c>
    </row>
    <row r="7" spans="1:29" ht="57.6">
      <c r="A7" t="s">
        <v>1645</v>
      </c>
      <c r="B7" s="27" t="s">
        <v>1646</v>
      </c>
      <c r="C7" t="s">
        <v>1647</v>
      </c>
      <c r="D7">
        <v>10</v>
      </c>
      <c r="F7" t="s">
        <v>1159</v>
      </c>
      <c r="G7" t="str">
        <f>INDEX(allsections[[S]:[Order]],MATCH(unique_sections[[#This Row],[SGUID]],allsections[SGUID],0),1)</f>
        <v>QMS 05 Internal Audits</v>
      </c>
      <c r="H7" t="str">
        <f>INDEX(allsections[[S]:[Order]],MATCH(unique_sections[[#This Row],[SGUID]],allsections[SGUID],0),2)</f>
        <v>-</v>
      </c>
      <c r="I7">
        <f>INDEX(allsections[[S]:[Order]],MATCH(unique_sections[[#This Row],[SGUID]],allsections[SGUID],0),3)</f>
        <v>5</v>
      </c>
      <c r="K7" t="s">
        <v>1006</v>
      </c>
      <c r="L7" t="str">
        <f>INDEX(allsections[[S]:[Order]],MATCH(unique_sub[[#This Row],[SSGUID]],allsections[SGUID],0),1)</f>
        <v>QMS 12.3.3  Technical skills and qualifications - Internal farm auditor</v>
      </c>
      <c r="M7" t="str">
        <f>INDEX(allsections[[S]:[Order]],MATCH(unique_sub[[#This Row],[SSGUID]],allsections[SGUID],0),2)</f>
        <v>Sign-off of internal farm auditors shall only occur as a result of:</v>
      </c>
      <c r="N7">
        <f>INDEX(allsections[[S]:[Order]],MATCH(unique_sub[[#This Row],[SSGUID]],allsections[SGUID],0),3)</f>
        <v>120303</v>
      </c>
      <c r="P7" t="s">
        <v>978</v>
      </c>
      <c r="Q7" t="s">
        <v>1006</v>
      </c>
      <c r="R7" s="20" t="str">
        <f t="shared" si="0"/>
        <v>4C2gsJHZv4iinAHFdFqzqK3wx6HUisx5HDpRwFvCTwWN</v>
      </c>
      <c r="S7" s="20">
        <f>INDEX(allsections[[S]:[Order]],MATCH(P7,allsections[SGUID],0),3)</f>
        <v>12</v>
      </c>
      <c r="T7" s="20">
        <f>INDEX(allsections[[S]:[Order]],MATCH(Q7,allsections[SGUID],0),3)</f>
        <v>120303</v>
      </c>
      <c r="U7" t="str">
        <f>INDEX(sectionsubsection_download[],MATCH(sectionsubsection[[#This Row],[Title]],sectionsubsection_download[Title],0),6)</f>
        <v>3T9Lafr1Dn5eaj06Z1a1Bn</v>
      </c>
      <c r="V7">
        <f>COUNTIF(Z:Z,sectionsubsection[[#This Row],[Title]])</f>
        <v>1</v>
      </c>
      <c r="Z7" s="28" t="s">
        <v>1648</v>
      </c>
      <c r="AA7" s="28" t="e">
        <f>INDEX(allsections[[S]:[Order]],MATCH(X7,allsections[SGUID],0),3)</f>
        <v>#N/A</v>
      </c>
      <c r="AB7" s="28" t="e">
        <f>INDEX(allsections[[S]:[Order]],MATCH(Y7,allsections[SGUID],0),3)</f>
        <v>#N/A</v>
      </c>
      <c r="AC7" t="s">
        <v>1649</v>
      </c>
    </row>
    <row r="8" spans="1:29" ht="57.6">
      <c r="A8" t="s">
        <v>1650</v>
      </c>
      <c r="B8" s="27" t="s">
        <v>1651</v>
      </c>
      <c r="C8" t="s">
        <v>138</v>
      </c>
      <c r="D8">
        <v>3307</v>
      </c>
      <c r="F8" t="s">
        <v>973</v>
      </c>
      <c r="G8" t="str">
        <f>INDEX(allsections[[S]:[Order]],MATCH(unique_sections[[#This Row],[SGUID]],allsections[SGUID],0),1)</f>
        <v>QMS 06 Product traceability and segregation</v>
      </c>
      <c r="H8" t="str">
        <f>INDEX(allsections[[S]:[Order]],MATCH(unique_sections[[#This Row],[SGUID]],allsections[SGUID],0),2)</f>
        <v>-</v>
      </c>
      <c r="I8">
        <f>INDEX(allsections[[S]:[Order]],MATCH(unique_sections[[#This Row],[SGUID]],allsections[SGUID],0),3)</f>
        <v>6</v>
      </c>
      <c r="K8" t="s">
        <v>1013</v>
      </c>
      <c r="L8" t="str">
        <f>INDEX(allsections[[S]:[Order]],MATCH(unique_sub[[#This Row],[SSGUID]],allsections[SGUID],0),1)</f>
        <v>QMS 12.3.2 Technical skills and qualifications - Internal QMS auditor</v>
      </c>
      <c r="M8" t="str">
        <f>INDEX(allsections[[S]:[Order]],MATCH(unique_sub[[#This Row],[SSGUID]],allsections[SGUID],0),2)</f>
        <v>-</v>
      </c>
      <c r="N8">
        <f>INDEX(allsections[[S]:[Order]],MATCH(unique_sub[[#This Row],[SSGUID]],allsections[SGUID],0),3)</f>
        <v>120302</v>
      </c>
      <c r="P8" t="s">
        <v>978</v>
      </c>
      <c r="Q8" t="s">
        <v>1013</v>
      </c>
      <c r="R8" s="20" t="str">
        <f t="shared" si="0"/>
        <v>4C2gsJHZv4iinAHFdFqzqK4hGEPqL5l7s3DOLYKtvmbC</v>
      </c>
      <c r="S8" s="20">
        <f>INDEX(allsections[[S]:[Order]],MATCH(P8,allsections[SGUID],0),3)</f>
        <v>12</v>
      </c>
      <c r="T8" s="20">
        <f>INDEX(allsections[[S]:[Order]],MATCH(Q8,allsections[SGUID],0),3)</f>
        <v>120302</v>
      </c>
      <c r="U8" t="str">
        <f>INDEX(sectionsubsection_download[],MATCH(sectionsubsection[[#This Row],[Title]],sectionsubsection_download[Title],0),6)</f>
        <v>1q2hGGDrL7xPbQ1LvXpV26</v>
      </c>
      <c r="V8">
        <f>COUNTIF(Z:Z,sectionsubsection[[#This Row],[Title]])</f>
        <v>1</v>
      </c>
      <c r="Z8" s="28" t="s">
        <v>1652</v>
      </c>
      <c r="AA8" s="28" t="e">
        <f>INDEX(allsections[[S]:[Order]],MATCH(X8,allsections[SGUID],0),3)</f>
        <v>#N/A</v>
      </c>
      <c r="AB8" s="28" t="e">
        <f>INDEX(allsections[[S]:[Order]],MATCH(Y8,allsections[SGUID],0),3)</f>
        <v>#N/A</v>
      </c>
      <c r="AC8" t="s">
        <v>1653</v>
      </c>
    </row>
    <row r="9" spans="1:29" ht="86.4">
      <c r="A9" t="s">
        <v>1556</v>
      </c>
      <c r="B9" s="27" t="s">
        <v>1654</v>
      </c>
      <c r="C9" t="s">
        <v>138</v>
      </c>
      <c r="D9">
        <v>3306</v>
      </c>
      <c r="F9" t="s">
        <v>1106</v>
      </c>
      <c r="G9" t="str">
        <f>INDEX(allsections[[S]:[Order]],MATCH(unique_sections[[#This Row],[SGUID]],allsections[SGUID],0),1)</f>
        <v>QMS 07 Product withdrawal</v>
      </c>
      <c r="H9" t="str">
        <f>INDEX(allsections[[S]:[Order]],MATCH(unique_sections[[#This Row],[SGUID]],allsections[SGUID],0),2)</f>
        <v>-</v>
      </c>
      <c r="I9">
        <f>INDEX(allsections[[S]:[Order]],MATCH(unique_sections[[#This Row],[SGUID]],allsections[SGUID],0),3)</f>
        <v>7</v>
      </c>
      <c r="K9" t="s">
        <v>1020</v>
      </c>
      <c r="L9" t="str">
        <f>INDEX(allsections[[S]:[Order]],MATCH(unique_sub[[#This Row],[SSGUID]],allsections[SGUID],0),1)</f>
        <v>QMS 12.3.1 Technical skills and qualifications - QMS manager</v>
      </c>
      <c r="M9" t="str">
        <f>INDEX(allsections[[S]:[Order]],MATCH(unique_sub[[#This Row],[SSGUID]],allsections[SGUID],0),2)</f>
        <v>-</v>
      </c>
      <c r="N9">
        <f>INDEX(allsections[[S]:[Order]],MATCH(unique_sub[[#This Row],[SSGUID]],allsections[SGUID],0),3)</f>
        <v>120301</v>
      </c>
      <c r="P9" t="s">
        <v>978</v>
      </c>
      <c r="Q9" t="s">
        <v>1020</v>
      </c>
      <c r="R9" s="20" t="str">
        <f t="shared" si="0"/>
        <v>4C2gsJHZv4iinAHFdFqzqK6tORAFbgXTHTA03U5KBq2e</v>
      </c>
      <c r="S9" s="20">
        <f>INDEX(allsections[[S]:[Order]],MATCH(P9,allsections[SGUID],0),3)</f>
        <v>12</v>
      </c>
      <c r="T9" s="20">
        <f>INDEX(allsections[[S]:[Order]],MATCH(Q9,allsections[SGUID],0),3)</f>
        <v>120301</v>
      </c>
      <c r="U9" t="str">
        <f>INDEX(sectionsubsection_download[],MATCH(sectionsubsection[[#This Row],[Title]],sectionsubsection_download[Title],0),6)</f>
        <v>794ci54zUVeeTyCkKxaIDB</v>
      </c>
      <c r="V9">
        <f>COUNTIF(Z:Z,sectionsubsection[[#This Row],[Title]])</f>
        <v>1</v>
      </c>
      <c r="Z9" s="28" t="s">
        <v>1655</v>
      </c>
      <c r="AA9" s="28" t="e">
        <f>INDEX(allsections[[S]:[Order]],MATCH(X9,allsections[SGUID],0),3)</f>
        <v>#N/A</v>
      </c>
      <c r="AB9" s="28" t="e">
        <f>INDEX(allsections[[S]:[Order]],MATCH(Y9,allsections[SGUID],0),3)</f>
        <v>#N/A</v>
      </c>
      <c r="AC9" t="s">
        <v>1656</v>
      </c>
    </row>
    <row r="10" spans="1:29" ht="129.6">
      <c r="A10" t="s">
        <v>1375</v>
      </c>
      <c r="B10" s="27" t="s">
        <v>1657</v>
      </c>
      <c r="C10" t="s">
        <v>138</v>
      </c>
      <c r="D10">
        <v>10102</v>
      </c>
      <c r="F10" t="s">
        <v>1093</v>
      </c>
      <c r="G10" t="str">
        <f>INDEX(allsections[[S]:[Order]],MATCH(unique_sections[[#This Row],[SGUID]],allsections[SGUID],0),1)</f>
        <v>QMS 08 Outsourced activities</v>
      </c>
      <c r="H10" t="str">
        <f>INDEX(allsections[[S]:[Order]],MATCH(unique_sections[[#This Row],[SGUID]],allsections[SGUID],0),2)</f>
        <v>-</v>
      </c>
      <c r="I10">
        <f>INDEX(allsections[[S]:[Order]],MATCH(unique_sections[[#This Row],[SGUID]],allsections[SGUID],0),3)</f>
        <v>8</v>
      </c>
      <c r="K10" t="s">
        <v>1024</v>
      </c>
      <c r="L10" t="str">
        <f>INDEX(allsections[[S]:[Order]],MATCH(unique_sub[[#This Row],[SSGUID]],allsections[SGUID],0),1)</f>
        <v xml:space="preserve">QMS 12.2 Formal qualifications for internal  farm auditors </v>
      </c>
      <c r="M10" t="str">
        <f>INDEX(allsections[[S]:[Order]],MATCH(unique_sub[[#This Row],[SSGUID]],allsections[SGUID],0),2)</f>
        <v>-</v>
      </c>
      <c r="N10">
        <f>INDEX(allsections[[S]:[Order]],MATCH(unique_sub[[#This Row],[SSGUID]],allsections[SGUID],0),3)</f>
        <v>120200</v>
      </c>
      <c r="P10" t="s">
        <v>978</v>
      </c>
      <c r="Q10" t="s">
        <v>1024</v>
      </c>
      <c r="R10" s="20" t="str">
        <f t="shared" si="0"/>
        <v>4C2gsJHZv4iinAHFdFqzqK5YUhVcJlBJEi7I8LspLadi</v>
      </c>
      <c r="S10" s="20">
        <f>INDEX(allsections[[S]:[Order]],MATCH(P10,allsections[SGUID],0),3)</f>
        <v>12</v>
      </c>
      <c r="T10" s="20">
        <f>INDEX(allsections[[S]:[Order]],MATCH(Q10,allsections[SGUID],0),3)</f>
        <v>120200</v>
      </c>
      <c r="U10" t="str">
        <f>INDEX(sectionsubsection_download[],MATCH(sectionsubsection[[#This Row],[Title]],sectionsubsection_download[Title],0),6)</f>
        <v>5EvAdfrPlA0NW2KYET1Ogy</v>
      </c>
      <c r="V10">
        <f>COUNTIF(Z:Z,sectionsubsection[[#This Row],[Title]])</f>
        <v>1</v>
      </c>
      <c r="Z10" s="28" t="s">
        <v>1658</v>
      </c>
      <c r="AA10" s="28" t="e">
        <f>INDEX(allsections[[S]:[Order]],MATCH(X10,allsections[SGUID],0),3)</f>
        <v>#N/A</v>
      </c>
      <c r="AB10" s="28" t="e">
        <f>INDEX(allsections[[S]:[Order]],MATCH(Y10,allsections[SGUID],0),3)</f>
        <v>#N/A</v>
      </c>
      <c r="AC10" t="s">
        <v>1659</v>
      </c>
    </row>
    <row r="11" spans="1:29" ht="57.6">
      <c r="A11" t="s">
        <v>1368</v>
      </c>
      <c r="B11" s="27" t="s">
        <v>1660</v>
      </c>
      <c r="C11" t="s">
        <v>138</v>
      </c>
      <c r="D11">
        <v>10200</v>
      </c>
      <c r="F11" t="s">
        <v>1074</v>
      </c>
      <c r="G11" t="str">
        <f>INDEX(allsections[[S]:[Order]],MATCH(unique_sections[[#This Row],[SGUID]],allsections[SGUID],0),1)</f>
        <v>QMS 09 Registration of additional members/sites to the certificate</v>
      </c>
      <c r="H11" t="str">
        <f>INDEX(allsections[[S]:[Order]],MATCH(unique_sections[[#This Row],[SGUID]],allsections[SGUID],0),2)</f>
        <v>-</v>
      </c>
      <c r="I11">
        <f>INDEX(allsections[[S]:[Order]],MATCH(unique_sections[[#This Row],[SGUID]],allsections[SGUID],0),3)</f>
        <v>9</v>
      </c>
      <c r="K11" t="s">
        <v>1028</v>
      </c>
      <c r="L11" t="str">
        <f>INDEX(allsections[[S]:[Order]],MATCH(unique_sub[[#This Row],[SSGUID]],allsections[SGUID],0),1)</f>
        <v>QMS 12.1 Formal qualifications for internal QMS auditors</v>
      </c>
      <c r="M11" t="str">
        <f>INDEX(allsections[[S]:[Order]],MATCH(unique_sub[[#This Row],[SSGUID]],allsections[SGUID],0),2)</f>
        <v>-</v>
      </c>
      <c r="N11">
        <f>INDEX(allsections[[S]:[Order]],MATCH(unique_sub[[#This Row],[SSGUID]],allsections[SGUID],0),3)</f>
        <v>120100</v>
      </c>
      <c r="P11" t="s">
        <v>978</v>
      </c>
      <c r="Q11" t="s">
        <v>1028</v>
      </c>
      <c r="R11" s="20" t="str">
        <f t="shared" si="0"/>
        <v>4C2gsJHZv4iinAHFdFqzqK1VqzFhqArY3cojASXB90xU</v>
      </c>
      <c r="S11" s="20">
        <f>INDEX(allsections[[S]:[Order]],MATCH(P11,allsections[SGUID],0),3)</f>
        <v>12</v>
      </c>
      <c r="T11" s="20">
        <f>INDEX(allsections[[S]:[Order]],MATCH(Q11,allsections[SGUID],0),3)</f>
        <v>120100</v>
      </c>
      <c r="U11" t="str">
        <f>INDEX(sectionsubsection_download[],MATCH(sectionsubsection[[#This Row],[Title]],sectionsubsection_download[Title],0),6)</f>
        <v>3AUALHBmd06oM88tMS9jZe</v>
      </c>
      <c r="V11">
        <f>COUNTIF(Z:Z,sectionsubsection[[#This Row],[Title]])</f>
        <v>1</v>
      </c>
      <c r="Z11" s="28" t="s">
        <v>1661</v>
      </c>
      <c r="AA11" s="28" t="e">
        <f>INDEX(allsections[[S]:[Order]],MATCH(X11,allsections[SGUID],0),3)</f>
        <v>#N/A</v>
      </c>
      <c r="AB11" s="28" t="e">
        <f>INDEX(allsections[[S]:[Order]],MATCH(Y11,allsections[SGUID],0),3)</f>
        <v>#N/A</v>
      </c>
      <c r="AC11" t="s">
        <v>1662</v>
      </c>
    </row>
    <row r="12" spans="1:29" ht="115.2">
      <c r="A12" t="s">
        <v>1361</v>
      </c>
      <c r="B12" s="27" t="s">
        <v>1663</v>
      </c>
      <c r="C12" t="s">
        <v>138</v>
      </c>
      <c r="D12">
        <v>10201</v>
      </c>
      <c r="F12" t="s">
        <v>1070</v>
      </c>
      <c r="G12" t="str">
        <f>INDEX(allsections[[S]:[Order]],MATCH(unique_sections[[#This Row],[SGUID]],allsections[SGUID],0),1)</f>
        <v>QMS 10 Logo Use</v>
      </c>
      <c r="H12" t="str">
        <f>INDEX(allsections[[S]:[Order]],MATCH(unique_sections[[#This Row],[SGUID]],allsections[SGUID],0),2)</f>
        <v>-</v>
      </c>
      <c r="I12">
        <f>INDEX(allsections[[S]:[Order]],MATCH(unique_sections[[#This Row],[SGUID]],allsections[SGUID],0),3)</f>
        <v>10</v>
      </c>
      <c r="K12" t="s">
        <v>1033</v>
      </c>
      <c r="L12" t="str">
        <f>INDEX(allsections[[S]:[Order]],MATCH(unique_sub[[#This Row],[SSGUID]],allsections[SGUID],0),1)</f>
        <v>QMS 11.3 Key Tasks -Internal farm auditors</v>
      </c>
      <c r="M12" t="str">
        <f>INDEX(allsections[[S]:[Order]],MATCH(unique_sub[[#This Row],[SSGUID]],allsections[SGUID],0),2)</f>
        <v>-</v>
      </c>
      <c r="N12">
        <f>INDEX(allsections[[S]:[Order]],MATCH(unique_sub[[#This Row],[SSGUID]],allsections[SGUID],0),3)</f>
        <v>110300</v>
      </c>
      <c r="P12" t="s">
        <v>1032</v>
      </c>
      <c r="Q12" t="s">
        <v>1033</v>
      </c>
      <c r="R12" s="20" t="str">
        <f t="shared" si="0"/>
        <v>6r5HimlyZ0M2nrD6K2tkEv68QqPVS7uQ4h17EehtW3dB</v>
      </c>
      <c r="S12" s="20">
        <f>INDEX(allsections[[S]:[Order]],MATCH(P12,allsections[SGUID],0),3)</f>
        <v>11</v>
      </c>
      <c r="T12" s="20">
        <f>INDEX(allsections[[S]:[Order]],MATCH(Q12,allsections[SGUID],0),3)</f>
        <v>110300</v>
      </c>
      <c r="U12" t="str">
        <f>INDEX(sectionsubsection_download[],MATCH(sectionsubsection[[#This Row],[Title]],sectionsubsection_download[Title],0),6)</f>
        <v>D1P1Goj92jYoNU4WguRQW</v>
      </c>
      <c r="V12">
        <f>COUNTIF(Z:Z,sectionsubsection[[#This Row],[Title]])</f>
        <v>1</v>
      </c>
      <c r="Z12" s="28" t="s">
        <v>1664</v>
      </c>
      <c r="AA12" s="28" t="e">
        <f>INDEX(allsections[[S]:[Order]],MATCH(X12,allsections[SGUID],0),3)</f>
        <v>#N/A</v>
      </c>
      <c r="AB12" s="28" t="e">
        <f>INDEX(allsections[[S]:[Order]],MATCH(Y12,allsections[SGUID],0),3)</f>
        <v>#N/A</v>
      </c>
      <c r="AC12" t="s">
        <v>1665</v>
      </c>
    </row>
    <row r="13" spans="1:29" ht="86.4">
      <c r="A13" t="s">
        <v>1351</v>
      </c>
      <c r="B13" s="27" t="s">
        <v>1666</v>
      </c>
      <c r="C13" t="s">
        <v>138</v>
      </c>
      <c r="D13">
        <v>10202</v>
      </c>
      <c r="F13" t="s">
        <v>1032</v>
      </c>
      <c r="G13" t="str">
        <f>INDEX(allsections[[S]:[Order]],MATCH(unique_sections[[#This Row],[SGUID]],allsections[SGUID],0),1)</f>
        <v>QMS 11 Minimum Qualification requirements for key staff</v>
      </c>
      <c r="H13" t="str">
        <f>INDEX(allsections[[S]:[Order]],MATCH(unique_sections[[#This Row],[SGUID]],allsections[SGUID],0),2)</f>
        <v>-</v>
      </c>
      <c r="I13">
        <f>INDEX(allsections[[S]:[Order]],MATCH(unique_sections[[#This Row],[SGUID]],allsections[SGUID],0),3)</f>
        <v>11</v>
      </c>
      <c r="K13" t="s">
        <v>1043</v>
      </c>
      <c r="L13" t="str">
        <f>INDEX(allsections[[S]:[Order]],MATCH(unique_sub[[#This Row],[SSGUID]],allsections[SGUID],0),1)</f>
        <v>QMS 11.2 Key Tasks - Internal QMS auditors</v>
      </c>
      <c r="M13" t="str">
        <f>INDEX(allsections[[S]:[Order]],MATCH(unique_sub[[#This Row],[SSGUID]],allsections[SGUID],0),2)</f>
        <v>-</v>
      </c>
      <c r="N13">
        <f>INDEX(allsections[[S]:[Order]],MATCH(unique_sub[[#This Row],[SSGUID]],allsections[SGUID],0),3)</f>
        <v>110200</v>
      </c>
      <c r="P13" t="s">
        <v>1032</v>
      </c>
      <c r="Q13" t="s">
        <v>1043</v>
      </c>
      <c r="R13" s="20" t="str">
        <f t="shared" si="0"/>
        <v>6r5HimlyZ0M2nrD6K2tkEv4LkoX8uL7IKysZNtMA9ACA</v>
      </c>
      <c r="S13" s="20">
        <f>INDEX(allsections[[S]:[Order]],MATCH(P13,allsections[SGUID],0),3)</f>
        <v>11</v>
      </c>
      <c r="T13" s="20">
        <f>INDEX(allsections[[S]:[Order]],MATCH(Q13,allsections[SGUID],0),3)</f>
        <v>110200</v>
      </c>
      <c r="U13" t="str">
        <f>INDEX(sectionsubsection_download[],MATCH(sectionsubsection[[#This Row],[Title]],sectionsubsection_download[Title],0),6)</f>
        <v>6l8T1OwYI1xOmNZdJ6Oe4e</v>
      </c>
      <c r="V13">
        <f>COUNTIF(Z:Z,sectionsubsection[[#This Row],[Title]])</f>
        <v>1</v>
      </c>
      <c r="Z13" s="28" t="s">
        <v>1667</v>
      </c>
      <c r="AA13" s="28" t="e">
        <f>INDEX(allsections[[S]:[Order]],MATCH(X13,allsections[SGUID],0),3)</f>
        <v>#N/A</v>
      </c>
      <c r="AB13" s="28" t="e">
        <f>INDEX(allsections[[S]:[Order]],MATCH(Y13,allsections[SGUID],0),3)</f>
        <v>#N/A</v>
      </c>
      <c r="AC13" t="s">
        <v>1668</v>
      </c>
    </row>
    <row r="14" spans="1:29" ht="43.2">
      <c r="A14" t="s">
        <v>1334</v>
      </c>
      <c r="B14" s="27" t="s">
        <v>1669</v>
      </c>
      <c r="C14" t="s">
        <v>138</v>
      </c>
      <c r="D14">
        <v>20100</v>
      </c>
      <c r="F14" t="s">
        <v>978</v>
      </c>
      <c r="G14" t="str">
        <f>INDEX(allsections[[S]:[Order]],MATCH(unique_sections[[#This Row],[SGUID]],allsections[SGUID],0),1)</f>
        <v>QMS 12 Qualification Requirements</v>
      </c>
      <c r="H14" t="str">
        <f>INDEX(allsections[[S]:[Order]],MATCH(unique_sections[[#This Row],[SGUID]],allsections[SGUID],0),2)</f>
        <v>-</v>
      </c>
      <c r="I14">
        <f>INDEX(allsections[[S]:[Order]],MATCH(unique_sections[[#This Row],[SGUID]],allsections[SGUID],0),3)</f>
        <v>12</v>
      </c>
      <c r="K14" t="s">
        <v>1054</v>
      </c>
      <c r="L14" t="str">
        <f>INDEX(allsections[[S]:[Order]],MATCH(unique_sub[[#This Row],[SSGUID]],allsections[SGUID],0),1)</f>
        <v>QMS 11.1 Key Tasks - QMS manager</v>
      </c>
      <c r="M14" t="str">
        <f>INDEX(allsections[[S]:[Order]],MATCH(unique_sub[[#This Row],[SSGUID]],allsections[SGUID],0),2)</f>
        <v>-</v>
      </c>
      <c r="N14">
        <f>INDEX(allsections[[S]:[Order]],MATCH(unique_sub[[#This Row],[SSGUID]],allsections[SGUID],0),3)</f>
        <v>110100</v>
      </c>
      <c r="P14" t="s">
        <v>1032</v>
      </c>
      <c r="Q14" t="s">
        <v>1054</v>
      </c>
      <c r="R14" s="20" t="str">
        <f t="shared" si="0"/>
        <v>6r5HimlyZ0M2nrD6K2tkEv2rWrYhbbVlHZkKXd3fJaOG</v>
      </c>
      <c r="S14" s="20">
        <f>INDEX(allsections[[S]:[Order]],MATCH(P14,allsections[SGUID],0),3)</f>
        <v>11</v>
      </c>
      <c r="T14" s="20">
        <f>INDEX(allsections[[S]:[Order]],MATCH(Q14,allsections[SGUID],0),3)</f>
        <v>110100</v>
      </c>
      <c r="U14" t="str">
        <f>INDEX(sectionsubsection_download[],MATCH(sectionsubsection[[#This Row],[Title]],sectionsubsection_download[Title],0),6)</f>
        <v>Oe1ablyCFkYTPh0hD5hws</v>
      </c>
      <c r="V14">
        <f>COUNTIF(Z:Z,sectionsubsection[[#This Row],[Title]])</f>
        <v>1</v>
      </c>
      <c r="Z14" s="28" t="s">
        <v>1670</v>
      </c>
      <c r="AA14" s="28" t="e">
        <f>INDEX(allsections[[S]:[Order]],MATCH(X14,allsections[SGUID],0),3)</f>
        <v>#N/A</v>
      </c>
      <c r="AB14" s="28" t="e">
        <f>INDEX(allsections[[S]:[Order]],MATCH(Y14,allsections[SGUID],0),3)</f>
        <v>#N/A</v>
      </c>
      <c r="AC14" t="s">
        <v>1671</v>
      </c>
    </row>
    <row r="15" spans="1:29" ht="86.4">
      <c r="A15" t="s">
        <v>1318</v>
      </c>
      <c r="B15" s="27" t="s">
        <v>1672</v>
      </c>
      <c r="C15" t="s">
        <v>138</v>
      </c>
      <c r="D15">
        <v>20200</v>
      </c>
      <c r="F15" t="s">
        <v>1453</v>
      </c>
      <c r="G15" t="str">
        <f>INDEX(allsections[[S]:[Order]],MATCH(unique_sections[[#This Row],[SGUID]],allsections[SGUID],0),1)</f>
        <v>FV 03 RESOURCE MANAGEMENT AND TRAINING</v>
      </c>
      <c r="H15" t="str">
        <f>INDEX(allsections[[S]:[Order]],MATCH(unique_sections[[#This Row],[SGUID]],allsections[SGUID],0),2)</f>
        <v>-</v>
      </c>
      <c r="I15">
        <f>INDEX(allsections[[S]:[Order]],MATCH(unique_sections[[#This Row],[SGUID]],allsections[SGUID],0),3)</f>
        <v>3</v>
      </c>
      <c r="K15" t="s">
        <v>1160</v>
      </c>
      <c r="L15" t="str">
        <f>INDEX(allsections[[S]:[Order]],MATCH(unique_sub[[#This Row],[SSGUID]],allsections[SGUID],0),1)</f>
        <v>QMS 05.03 Non-compliances, corrective actions, and sanctions</v>
      </c>
      <c r="M15" t="str">
        <f>INDEX(allsections[[S]:[Order]],MATCH(unique_sub[[#This Row],[SSGUID]],allsections[SGUID],0),2)</f>
        <v>-</v>
      </c>
      <c r="N15">
        <f>INDEX(allsections[[S]:[Order]],MATCH(unique_sub[[#This Row],[SSGUID]],allsections[SGUID],0),3)</f>
        <v>50300</v>
      </c>
      <c r="P15" t="s">
        <v>1070</v>
      </c>
      <c r="Q15" t="s">
        <v>974</v>
      </c>
      <c r="R15" s="20" t="str">
        <f t="shared" si="0"/>
        <v>22fWhXIF7ToLyYWekldl825TvyR0UgB0EOmnMkFaZftX</v>
      </c>
      <c r="S15" s="20">
        <f>INDEX(allsections[[S]:[Order]],MATCH(P15,allsections[SGUID],0),3)</f>
        <v>10</v>
      </c>
      <c r="T15" s="20">
        <f>INDEX(allsections[[S]:[Order]],MATCH(Q15,allsections[SGUID],0),3)</f>
        <v>0</v>
      </c>
      <c r="U15" t="str">
        <f>INDEX(sectionsubsection_download[],MATCH(sectionsubsection[[#This Row],[Title]],sectionsubsection_download[Title],0),6)</f>
        <v>7KTNT5W2dnohnL5waZkYY2</v>
      </c>
      <c r="V15">
        <f>COUNTIF(Z:Z,sectionsubsection[[#This Row],[Title]])</f>
        <v>1</v>
      </c>
      <c r="Z15" s="28" t="s">
        <v>1673</v>
      </c>
      <c r="AA15" s="28" t="e">
        <f>INDEX(allsections[[S]:[Order]],MATCH(X15,allsections[SGUID],0),3)</f>
        <v>#N/A</v>
      </c>
      <c r="AB15" s="28" t="e">
        <f>INDEX(allsections[[S]:[Order]],MATCH(Y15,allsections[SGUID],0),3)</f>
        <v>#N/A</v>
      </c>
      <c r="AC15" t="s">
        <v>1674</v>
      </c>
    </row>
    <row r="16" spans="1:29" ht="86.4">
      <c r="A16" t="s">
        <v>1286</v>
      </c>
      <c r="B16" s="27" t="s">
        <v>1675</v>
      </c>
      <c r="C16" t="s">
        <v>138</v>
      </c>
      <c r="D16">
        <v>30100</v>
      </c>
      <c r="F16" t="s">
        <v>1473</v>
      </c>
      <c r="G16" t="str">
        <f>INDEX(allsections[[S]:[Order]],MATCH(unique_sections[[#This Row],[SGUID]],allsections[SGUID],0),1)</f>
        <v>FV 05 SPECIFICATIONS, SUPPLIERS, AND STOCK MANAGEMENT</v>
      </c>
      <c r="H16" t="str">
        <f>INDEX(allsections[[S]:[Order]],MATCH(unique_sections[[#This Row],[SGUID]],allsections[SGUID],0),2)</f>
        <v>-</v>
      </c>
      <c r="I16">
        <f>INDEX(allsections[[S]:[Order]],MATCH(unique_sections[[#This Row],[SGUID]],allsections[SGUID],0),3)</f>
        <v>5</v>
      </c>
      <c r="K16" t="s">
        <v>1188</v>
      </c>
      <c r="L16" t="str">
        <f>INDEX(allsections[[S]:[Order]],MATCH(unique_sub[[#This Row],[SSGUID]],allsections[SGUID],0),1)</f>
        <v>QMS 05.02 Internal audits of members/sites</v>
      </c>
      <c r="M16" t="str">
        <f>INDEX(allsections[[S]:[Order]],MATCH(unique_sub[[#This Row],[SSGUID]],allsections[SGUID],0),2)</f>
        <v>-</v>
      </c>
      <c r="N16">
        <f>INDEX(allsections[[S]:[Order]],MATCH(unique_sub[[#This Row],[SSGUID]],allsections[SGUID],0),3)</f>
        <v>50200</v>
      </c>
      <c r="P16" t="s">
        <v>1074</v>
      </c>
      <c r="Q16" t="s">
        <v>974</v>
      </c>
      <c r="R16" s="20" t="str">
        <f t="shared" si="0"/>
        <v>6ODApAejiQtNrOwOQO5Tai5TvyR0UgB0EOmnMkFaZftX</v>
      </c>
      <c r="S16" s="20">
        <f>INDEX(allsections[[S]:[Order]],MATCH(P16,allsections[SGUID],0),3)</f>
        <v>9</v>
      </c>
      <c r="T16" s="20">
        <f>INDEX(allsections[[S]:[Order]],MATCH(Q16,allsections[SGUID],0),3)</f>
        <v>0</v>
      </c>
      <c r="U16" t="str">
        <f>INDEX(sectionsubsection_download[],MATCH(sectionsubsection[[#This Row],[Title]],sectionsubsection_download[Title],0),6)</f>
        <v>65eMYjfTV3cmvpL1heqaBJ</v>
      </c>
      <c r="V16">
        <f>COUNTIF(Z:Z,sectionsubsection[[#This Row],[Title]])</f>
        <v>1</v>
      </c>
      <c r="Z16" s="28" t="s">
        <v>1676</v>
      </c>
      <c r="AA16" s="28" t="e">
        <f>INDEX(allsections[[S]:[Order]],MATCH(X16,allsections[SGUID],0),3)</f>
        <v>#N/A</v>
      </c>
      <c r="AB16" s="28" t="e">
        <f>INDEX(allsections[[S]:[Order]],MATCH(Y16,allsections[SGUID],0),3)</f>
        <v>#N/A</v>
      </c>
      <c r="AC16" t="s">
        <v>1677</v>
      </c>
    </row>
    <row r="17" spans="1:29" ht="43.2">
      <c r="A17" t="s">
        <v>1273</v>
      </c>
      <c r="B17" s="27" t="s">
        <v>1678</v>
      </c>
      <c r="C17" t="s">
        <v>138</v>
      </c>
      <c r="D17">
        <v>30200</v>
      </c>
      <c r="F17" t="s">
        <v>1467</v>
      </c>
      <c r="G17" t="str">
        <f>INDEX(allsections[[S]:[Order]],MATCH(unique_sections[[#This Row],[SGUID]],allsections[SGUID],0),1)</f>
        <v>FV 11 NON-CONFORMING PRODUCTS</v>
      </c>
      <c r="H17" t="str">
        <f>INDEX(allsections[[S]:[Order]],MATCH(unique_sections[[#This Row],[SGUID]],allsections[SGUID],0),2)</f>
        <v>-</v>
      </c>
      <c r="I17">
        <f>INDEX(allsections[[S]:[Order]],MATCH(unique_sections[[#This Row],[SGUID]],allsections[SGUID],0),3)</f>
        <v>11</v>
      </c>
      <c r="K17" t="s">
        <v>1219</v>
      </c>
      <c r="L17" t="str">
        <f>INDEX(allsections[[S]:[Order]],MATCH(unique_sub[[#This Row],[SSGUID]],allsections[SGUID],0),1)</f>
        <v>QMS 05.01 Internal QMS audits</v>
      </c>
      <c r="M17" t="str">
        <f>INDEX(allsections[[S]:[Order]],MATCH(unique_sub[[#This Row],[SSGUID]],allsections[SGUID],0),2)</f>
        <v>-</v>
      </c>
      <c r="N17">
        <f>INDEX(allsections[[S]:[Order]],MATCH(unique_sub[[#This Row],[SSGUID]],allsections[SGUID],0),3)</f>
        <v>50100</v>
      </c>
      <c r="P17" t="s">
        <v>1093</v>
      </c>
      <c r="Q17" t="s">
        <v>974</v>
      </c>
      <c r="R17" s="20" t="str">
        <f t="shared" si="0"/>
        <v>35yeNtmczlcF0LL6aw5z155TvyR0UgB0EOmnMkFaZftX</v>
      </c>
      <c r="S17" s="20">
        <f>INDEX(allsections[[S]:[Order]],MATCH(P17,allsections[SGUID],0),3)</f>
        <v>8</v>
      </c>
      <c r="T17" s="20">
        <f>INDEX(allsections[[S]:[Order]],MATCH(Q17,allsections[SGUID],0),3)</f>
        <v>0</v>
      </c>
      <c r="U17" t="str">
        <f>INDEX(sectionsubsection_download[],MATCH(sectionsubsection[[#This Row],[Title]],sectionsubsection_download[Title],0),6)</f>
        <v>2I3a6saOrNcDjLiwnbyc1J</v>
      </c>
      <c r="V17">
        <f>COUNTIF(Z:Z,sectionsubsection[[#This Row],[Title]])</f>
        <v>1</v>
      </c>
      <c r="Z17" s="28" t="s">
        <v>1679</v>
      </c>
      <c r="AA17" s="28" t="e">
        <f>INDEX(allsections[[S]:[Order]],MATCH(X17,allsections[SGUID],0),3)</f>
        <v>#N/A</v>
      </c>
      <c r="AB17" s="28" t="e">
        <f>INDEX(allsections[[S]:[Order]],MATCH(Y17,allsections[SGUID],0),3)</f>
        <v>#N/A</v>
      </c>
      <c r="AC17" t="s">
        <v>1680</v>
      </c>
    </row>
    <row r="18" spans="1:29" ht="72">
      <c r="A18" t="s">
        <v>1219</v>
      </c>
      <c r="B18" s="27" t="s">
        <v>1681</v>
      </c>
      <c r="C18" t="s">
        <v>138</v>
      </c>
      <c r="D18">
        <v>50100</v>
      </c>
      <c r="F18" t="s">
        <v>1484</v>
      </c>
      <c r="G18" t="str">
        <f>INDEX(allsections[[S]:[Order]],MATCH(unique_sections[[#This Row],[SGUID]],allsections[SGUID],0),1)</f>
        <v>FV 12 LABORATORY TESTING</v>
      </c>
      <c r="H18" t="str">
        <f>INDEX(allsections[[S]:[Order]],MATCH(unique_sections[[#This Row],[SGUID]],allsections[SGUID],0),2)</f>
        <v>-</v>
      </c>
      <c r="I18">
        <f>INDEX(allsections[[S]:[Order]],MATCH(unique_sections[[#This Row],[SGUID]],allsections[SGUID],0),3)</f>
        <v>12</v>
      </c>
      <c r="K18" t="s">
        <v>1273</v>
      </c>
      <c r="L18" t="str">
        <f>INDEX(allsections[[S]:[Order]],MATCH(unique_sub[[#This Row],[SSGUID]],allsections[SGUID],0),1)</f>
        <v>QMS 03.02 Records</v>
      </c>
      <c r="M18" t="str">
        <f>INDEX(allsections[[S]:[Order]],MATCH(unique_sub[[#This Row],[SSGUID]],allsections[SGUID],0),2)</f>
        <v>-</v>
      </c>
      <c r="N18">
        <f>INDEX(allsections[[S]:[Order]],MATCH(unique_sub[[#This Row],[SSGUID]],allsections[SGUID],0),3)</f>
        <v>30200</v>
      </c>
      <c r="P18" t="s">
        <v>1106</v>
      </c>
      <c r="Q18" t="s">
        <v>974</v>
      </c>
      <c r="R18" s="20" t="str">
        <f t="shared" si="0"/>
        <v>7ue3ZV8NziRZnY4dzUsISX5TvyR0UgB0EOmnMkFaZftX</v>
      </c>
      <c r="S18" s="20">
        <f>INDEX(allsections[[S]:[Order]],MATCH(P18,allsections[SGUID],0),3)</f>
        <v>7</v>
      </c>
      <c r="T18" s="20">
        <f>INDEX(allsections[[S]:[Order]],MATCH(Q18,allsections[SGUID],0),3)</f>
        <v>0</v>
      </c>
      <c r="U18" t="str">
        <f>INDEX(sectionsubsection_download[],MATCH(sectionsubsection[[#This Row],[Title]],sectionsubsection_download[Title],0),6)</f>
        <v>5mIblZRyfNdC1gOQNXaVhW</v>
      </c>
      <c r="V18">
        <f>COUNTIF(Z:Z,sectionsubsection[[#This Row],[Title]])</f>
        <v>1</v>
      </c>
      <c r="Z18" s="28" t="s">
        <v>1682</v>
      </c>
      <c r="AA18" s="28" t="e">
        <f>INDEX(allsections[[S]:[Order]],MATCH(X18,allsections[SGUID],0),3)</f>
        <v>#N/A</v>
      </c>
      <c r="AB18" s="28" t="e">
        <f>INDEX(allsections[[S]:[Order]],MATCH(Y18,allsections[SGUID],0),3)</f>
        <v>#N/A</v>
      </c>
      <c r="AC18" t="s">
        <v>1683</v>
      </c>
    </row>
    <row r="19" spans="1:29" ht="86.4">
      <c r="A19" t="s">
        <v>1188</v>
      </c>
      <c r="B19" s="27" t="s">
        <v>1684</v>
      </c>
      <c r="C19" t="s">
        <v>138</v>
      </c>
      <c r="D19">
        <v>50200</v>
      </c>
      <c r="F19" t="s">
        <v>1602</v>
      </c>
      <c r="G19" t="str">
        <f>INDEX(allsections[[S]:[Order]],MATCH(unique_sections[[#This Row],[SGUID]],allsections[SGUID],0),1)</f>
        <v>FV 13 EQUIPMENT AND DEVICES</v>
      </c>
      <c r="H19" t="str">
        <f>INDEX(allsections[[S]:[Order]],MATCH(unique_sections[[#This Row],[SGUID]],allsections[SGUID],0),2)</f>
        <v>-</v>
      </c>
      <c r="I19">
        <f>INDEX(allsections[[S]:[Order]],MATCH(unique_sections[[#This Row],[SGUID]],allsections[SGUID],0),3)</f>
        <v>13</v>
      </c>
      <c r="K19" t="s">
        <v>1286</v>
      </c>
      <c r="L19" t="str">
        <f>INDEX(allsections[[S]:[Order]],MATCH(unique_sub[[#This Row],[SSGUID]],allsections[SGUID],0),1)</f>
        <v>QMS 03.01 Document control requirements</v>
      </c>
      <c r="M19" t="str">
        <f>INDEX(allsections[[S]:[Order]],MATCH(unique_sub[[#This Row],[SSGUID]],allsections[SGUID],0),2)</f>
        <v>-</v>
      </c>
      <c r="N19">
        <f>INDEX(allsections[[S]:[Order]],MATCH(unique_sub[[#This Row],[SSGUID]],allsections[SGUID],0),3)</f>
        <v>30100</v>
      </c>
      <c r="P19" t="s">
        <v>1159</v>
      </c>
      <c r="Q19" t="s">
        <v>1160</v>
      </c>
      <c r="R19" s="20" t="str">
        <f t="shared" si="0"/>
        <v>4riK5U0xPiGEWHpHRmn4NrTNECOkMrplT0VST5e7LlI</v>
      </c>
      <c r="S19" s="20">
        <f>INDEX(allsections[[S]:[Order]],MATCH(P19,allsections[SGUID],0),3)</f>
        <v>5</v>
      </c>
      <c r="T19" s="20">
        <f>INDEX(allsections[[S]:[Order]],MATCH(Q19,allsections[SGUID],0),3)</f>
        <v>50300</v>
      </c>
      <c r="U19" t="str">
        <f>INDEX(sectionsubsection_download[],MATCH(sectionsubsection[[#This Row],[Title]],sectionsubsection_download[Title],0),6)</f>
        <v>6axYXAy7Yu1eJic25oc7jd</v>
      </c>
      <c r="V19">
        <f>COUNTIF(Z:Z,sectionsubsection[[#This Row],[Title]])</f>
        <v>1</v>
      </c>
      <c r="Z19" s="28" t="s">
        <v>1685</v>
      </c>
      <c r="AA19" s="28" t="e">
        <f>INDEX(allsections[[S]:[Order]],MATCH(X19,allsections[SGUID],0),3)</f>
        <v>#N/A</v>
      </c>
      <c r="AB19" s="28" t="e">
        <f>INDEX(allsections[[S]:[Order]],MATCH(Y19,allsections[SGUID],0),3)</f>
        <v>#N/A</v>
      </c>
      <c r="AC19" t="s">
        <v>1686</v>
      </c>
    </row>
    <row r="20" spans="1:29" ht="129.6">
      <c r="A20" t="s">
        <v>1160</v>
      </c>
      <c r="B20" s="27" t="s">
        <v>1687</v>
      </c>
      <c r="C20" t="s">
        <v>138</v>
      </c>
      <c r="D20">
        <v>50300</v>
      </c>
      <c r="F20" t="s">
        <v>1496</v>
      </c>
      <c r="G20" t="str">
        <f>INDEX(allsections[[S]:[Order]],MATCH(unique_sections[[#This Row],[SGUID]],allsections[SGUID],0),1)</f>
        <v>FV 19 HYGIENE</v>
      </c>
      <c r="H20" t="str">
        <f>INDEX(allsections[[S]:[Order]],MATCH(unique_sections[[#This Row],[SGUID]],allsections[SGUID],0),2)</f>
        <v>-</v>
      </c>
      <c r="I20">
        <f>INDEX(allsections[[S]:[Order]],MATCH(unique_sections[[#This Row],[SGUID]],allsections[SGUID],0),3)</f>
        <v>19</v>
      </c>
      <c r="K20" t="s">
        <v>1318</v>
      </c>
      <c r="L20" t="str">
        <f>INDEX(allsections[[S]:[Order]],MATCH(unique_sub[[#This Row],[SSGUID]],allsections[SGUID],0),1)</f>
        <v>QMS 02.02 Competency and training of staff</v>
      </c>
      <c r="M20" t="str">
        <f>INDEX(allsections[[S]:[Order]],MATCH(unique_sub[[#This Row],[SSGUID]],allsections[SGUID],0),2)</f>
        <v>-</v>
      </c>
      <c r="N20">
        <f>INDEX(allsections[[S]:[Order]],MATCH(unique_sub[[#This Row],[SSGUID]],allsections[SGUID],0),3)</f>
        <v>20200</v>
      </c>
      <c r="P20" t="s">
        <v>1159</v>
      </c>
      <c r="Q20" t="s">
        <v>1188</v>
      </c>
      <c r="R20" s="20" t="str">
        <f t="shared" si="0"/>
        <v>4riK5U0xPiGEWHpHRmn4Nr5H57GE3E0oeJiTQUwzLR4e</v>
      </c>
      <c r="S20" s="20">
        <f>INDEX(allsections[[S]:[Order]],MATCH(P20,allsections[SGUID],0),3)</f>
        <v>5</v>
      </c>
      <c r="T20" s="20">
        <f>INDEX(allsections[[S]:[Order]],MATCH(Q20,allsections[SGUID],0),3)</f>
        <v>50200</v>
      </c>
      <c r="U20" t="str">
        <f>INDEX(sectionsubsection_download[],MATCH(sectionsubsection[[#This Row],[Title]],sectionsubsection_download[Title],0),6)</f>
        <v>78vweBqIAPgNjyuDvL5tQW</v>
      </c>
      <c r="V20">
        <f>COUNTIF(Z:Z,sectionsubsection[[#This Row],[Title]])</f>
        <v>1</v>
      </c>
      <c r="Z20" s="28" t="s">
        <v>1688</v>
      </c>
      <c r="AA20" s="28" t="e">
        <f>INDEX(allsections[[S]:[Order]],MATCH(X20,allsections[SGUID],0),3)</f>
        <v>#N/A</v>
      </c>
      <c r="AB20" s="28" t="e">
        <f>INDEX(allsections[[S]:[Order]],MATCH(Y20,allsections[SGUID],0),3)</f>
        <v>#N/A</v>
      </c>
      <c r="AC20" t="s">
        <v>1689</v>
      </c>
    </row>
    <row r="21" spans="1:29" ht="57.6">
      <c r="A21" t="s">
        <v>1054</v>
      </c>
      <c r="B21" s="27" t="s">
        <v>1690</v>
      </c>
      <c r="C21" t="s">
        <v>138</v>
      </c>
      <c r="D21">
        <v>110100</v>
      </c>
      <c r="F21" t="s">
        <v>1446</v>
      </c>
      <c r="G21" t="str">
        <f>INDEX(allsections[[S]:[Order]],MATCH(unique_sections[[#This Row],[SGUID]],allsections[SGUID],0),1)</f>
        <v>FV 20 WORKERS’ HEALTH, SAFETY, AND WELFARE</v>
      </c>
      <c r="H21" t="str">
        <f>INDEX(allsections[[S]:[Order]],MATCH(unique_sections[[#This Row],[SGUID]],allsections[SGUID],0),2)</f>
        <v>-</v>
      </c>
      <c r="I21">
        <f>INDEX(allsections[[S]:[Order]],MATCH(unique_sections[[#This Row],[SGUID]],allsections[SGUID],0),3)</f>
        <v>20</v>
      </c>
      <c r="K21" t="s">
        <v>1334</v>
      </c>
      <c r="L21" t="str">
        <f>INDEX(allsections[[S]:[Order]],MATCH(unique_sub[[#This Row],[SSGUID]],allsections[SGUID],0),1)</f>
        <v>QMS 02.01 Structure</v>
      </c>
      <c r="M21" t="str">
        <f>INDEX(allsections[[S]:[Order]],MATCH(unique_sub[[#This Row],[SSGUID]],allsections[SGUID],0),2)</f>
        <v>-</v>
      </c>
      <c r="N21">
        <f>INDEX(allsections[[S]:[Order]],MATCH(unique_sub[[#This Row],[SSGUID]],allsections[SGUID],0),3)</f>
        <v>20100</v>
      </c>
      <c r="P21" t="s">
        <v>1159</v>
      </c>
      <c r="Q21" t="s">
        <v>1219</v>
      </c>
      <c r="R21" s="20" t="str">
        <f t="shared" si="0"/>
        <v>4riK5U0xPiGEWHpHRmn4Nr3DacSTY4JYjnci5zdyhJco</v>
      </c>
      <c r="S21" s="20">
        <f>INDEX(allsections[[S]:[Order]],MATCH(P21,allsections[SGUID],0),3)</f>
        <v>5</v>
      </c>
      <c r="T21" s="20">
        <f>INDEX(allsections[[S]:[Order]],MATCH(Q21,allsections[SGUID],0),3)</f>
        <v>50100</v>
      </c>
      <c r="U21" t="str">
        <f>INDEX(sectionsubsection_download[],MATCH(sectionsubsection[[#This Row],[Title]],sectionsubsection_download[Title],0),6)</f>
        <v>6D7XlpsfOTAtAS415druSY</v>
      </c>
      <c r="V21">
        <f>COUNTIF(Z:Z,sectionsubsection[[#This Row],[Title]])</f>
        <v>1</v>
      </c>
      <c r="Z21" s="28" t="s">
        <v>1691</v>
      </c>
      <c r="AA21" s="28" t="e">
        <f>INDEX(allsections[[S]:[Order]],MATCH(X21,allsections[SGUID],0),3)</f>
        <v>#N/A</v>
      </c>
      <c r="AB21" s="28" t="e">
        <f>INDEX(allsections[[S]:[Order]],MATCH(Y21,allsections[SGUID],0),3)</f>
        <v>#N/A</v>
      </c>
      <c r="AC21" t="s">
        <v>1692</v>
      </c>
    </row>
    <row r="22" spans="1:29" ht="72">
      <c r="A22" t="s">
        <v>1043</v>
      </c>
      <c r="B22" s="27" t="s">
        <v>1693</v>
      </c>
      <c r="C22" t="s">
        <v>138</v>
      </c>
      <c r="D22">
        <v>110200</v>
      </c>
      <c r="F22" t="s">
        <v>1490</v>
      </c>
      <c r="G22" t="str">
        <f>INDEX(allsections[[S]:[Order]],MATCH(unique_sections[[#This Row],[SGUID]],allsections[SGUID],0),1)</f>
        <v>FV 21 SITE MANAGEMENT</v>
      </c>
      <c r="H22" t="str">
        <f>INDEX(allsections[[S]:[Order]],MATCH(unique_sections[[#This Row],[SGUID]],allsections[SGUID],0),2)</f>
        <v>-</v>
      </c>
      <c r="I22">
        <f>INDEX(allsections[[S]:[Order]],MATCH(unique_sections[[#This Row],[SGUID]],allsections[SGUID],0),3)</f>
        <v>21</v>
      </c>
      <c r="K22" t="s">
        <v>1351</v>
      </c>
      <c r="L22" t="str">
        <f>INDEX(allsections[[S]:[Order]],MATCH(unique_sub[[#This Row],[SSGUID]],allsections[SGUID],0),1)</f>
        <v>QMS 01.02.02 Internal register - Producer Groups</v>
      </c>
      <c r="M22" t="str">
        <f>INDEX(allsections[[S]:[Order]],MATCH(unique_sub[[#This Row],[SSGUID]],allsections[SGUID],0),2)</f>
        <v>-</v>
      </c>
      <c r="N22">
        <f>INDEX(allsections[[S]:[Order]],MATCH(unique_sub[[#This Row],[SSGUID]],allsections[SGUID],0),3)</f>
        <v>10202</v>
      </c>
      <c r="P22" t="s">
        <v>1159</v>
      </c>
      <c r="Q22" t="s">
        <v>974</v>
      </c>
      <c r="R22" s="20" t="str">
        <f t="shared" si="0"/>
        <v>4riK5U0xPiGEWHpHRmn4Nr5TvyR0UgB0EOmnMkFaZftX</v>
      </c>
      <c r="S22" s="20">
        <f>INDEX(allsections[[S]:[Order]],MATCH(P22,allsections[SGUID],0),3)</f>
        <v>5</v>
      </c>
      <c r="T22" s="20">
        <f>INDEX(allsections[[S]:[Order]],MATCH(Q22,allsections[SGUID],0),3)</f>
        <v>0</v>
      </c>
      <c r="U22" t="str">
        <f>INDEX(sectionsubsection_download[],MATCH(sectionsubsection[[#This Row],[Title]],sectionsubsection_download[Title],0),6)</f>
        <v>2o53cxprZfNYjtrRLARqPe</v>
      </c>
      <c r="V22">
        <f>COUNTIF(Z:Z,sectionsubsection[[#This Row],[Title]])</f>
        <v>1</v>
      </c>
      <c r="Z22" s="28" t="s">
        <v>1694</v>
      </c>
      <c r="AA22" s="28" t="e">
        <f>INDEX(allsections[[S]:[Order]],MATCH(X22,allsections[SGUID],0),3)</f>
        <v>#N/A</v>
      </c>
      <c r="AB22" s="28" t="e">
        <f>INDEX(allsections[[S]:[Order]],MATCH(Y22,allsections[SGUID],0),3)</f>
        <v>#N/A</v>
      </c>
      <c r="AC22" t="s">
        <v>1695</v>
      </c>
    </row>
    <row r="23" spans="1:29" ht="72">
      <c r="A23" t="s">
        <v>1033</v>
      </c>
      <c r="B23" s="27" t="s">
        <v>1696</v>
      </c>
      <c r="C23" t="s">
        <v>138</v>
      </c>
      <c r="D23">
        <v>110300</v>
      </c>
      <c r="F23" t="s">
        <v>1461</v>
      </c>
      <c r="G23" t="str">
        <f>INDEX(allsections[[S]:[Order]],MATCH(unique_sections[[#This Row],[SGUID]],allsections[SGUID],0),1)</f>
        <v>FV 25 WASTE MANAGEMENT</v>
      </c>
      <c r="H23" t="str">
        <f>INDEX(allsections[[S]:[Order]],MATCH(unique_sections[[#This Row],[SGUID]],allsections[SGUID],0),2)</f>
        <v>-</v>
      </c>
      <c r="I23">
        <f>INDEX(allsections[[S]:[Order]],MATCH(unique_sections[[#This Row],[SGUID]],allsections[SGUID],0),3)</f>
        <v>25</v>
      </c>
      <c r="K23" t="s">
        <v>1361</v>
      </c>
      <c r="L23" t="str">
        <f>INDEX(allsections[[S]:[Order]],MATCH(unique_sub[[#This Row],[SSGUID]],allsections[SGUID],0),1)</f>
        <v>QMS 01.02.01 Internal register - Multisite producers with QMS</v>
      </c>
      <c r="M23" t="str">
        <f>INDEX(allsections[[S]:[Order]],MATCH(unique_sub[[#This Row],[SSGUID]],allsections[SGUID],0),2)</f>
        <v>-</v>
      </c>
      <c r="N23">
        <f>INDEX(allsections[[S]:[Order]],MATCH(unique_sub[[#This Row],[SSGUID]],allsections[SGUID],0),3)</f>
        <v>10201</v>
      </c>
      <c r="P23" t="s">
        <v>1256</v>
      </c>
      <c r="Q23" t="s">
        <v>974</v>
      </c>
      <c r="R23" s="20" t="str">
        <f t="shared" si="0"/>
        <v>1sjYNSfPgvLzeUoltfbbdl5TvyR0UgB0EOmnMkFaZftX</v>
      </c>
      <c r="S23" s="20">
        <f>INDEX(allsections[[S]:[Order]],MATCH(P23,allsections[SGUID],0),3)</f>
        <v>4</v>
      </c>
      <c r="T23" s="20">
        <f>INDEX(allsections[[S]:[Order]],MATCH(Q23,allsections[SGUID],0),3)</f>
        <v>0</v>
      </c>
      <c r="U23" t="str">
        <f>INDEX(sectionsubsection_download[],MATCH(sectionsubsection[[#This Row],[Title]],sectionsubsection_download[Title],0),6)</f>
        <v>40x6bn3DPLMkitJJ1rHzLG</v>
      </c>
      <c r="V23">
        <f>COUNTIF(Z:Z,sectionsubsection[[#This Row],[Title]])</f>
        <v>1</v>
      </c>
      <c r="Z23" s="28" t="s">
        <v>1697</v>
      </c>
      <c r="AA23" s="28" t="e">
        <f>INDEX(allsections[[S]:[Order]],MATCH(X23,allsections[SGUID],0),3)</f>
        <v>#N/A</v>
      </c>
      <c r="AB23" s="28" t="e">
        <f>INDEX(allsections[[S]:[Order]],MATCH(Y23,allsections[SGUID],0),3)</f>
        <v>#N/A</v>
      </c>
      <c r="AC23" t="s">
        <v>1698</v>
      </c>
    </row>
    <row r="24" spans="1:29" ht="100.8">
      <c r="A24" t="s">
        <v>1028</v>
      </c>
      <c r="B24" s="27" t="s">
        <v>1699</v>
      </c>
      <c r="C24" t="s">
        <v>138</v>
      </c>
      <c r="D24">
        <v>120100</v>
      </c>
      <c r="F24" t="s">
        <v>1527</v>
      </c>
      <c r="G24" t="str">
        <f>INDEX(allsections[[S]:[Order]],MATCH(unique_sections[[#This Row],[SGUID]],allsections[SGUID],0),1)</f>
        <v>FV 30 WATER MANAGEMENT</v>
      </c>
      <c r="H24" t="str">
        <f>INDEX(allsections[[S]:[Order]],MATCH(unique_sections[[#This Row],[SGUID]],allsections[SGUID],0),2)</f>
        <v>-</v>
      </c>
      <c r="I24">
        <f>INDEX(allsections[[S]:[Order]],MATCH(unique_sections[[#This Row],[SGUID]],allsections[SGUID],0),3)</f>
        <v>30</v>
      </c>
      <c r="K24" t="s">
        <v>1368</v>
      </c>
      <c r="L24" t="str">
        <f>INDEX(allsections[[S]:[Order]],MATCH(unique_sub[[#This Row],[SSGUID]],allsections[SGUID],0),1)</f>
        <v xml:space="preserve">QMS 01.02  Internal register </v>
      </c>
      <c r="M24" t="str">
        <f>INDEX(allsections[[S]:[Order]],MATCH(unique_sub[[#This Row],[SSGUID]],allsections[SGUID],0),2)</f>
        <v>-</v>
      </c>
      <c r="N24">
        <f>INDEX(allsections[[S]:[Order]],MATCH(unique_sub[[#This Row],[SSGUID]],allsections[SGUID],0),3)</f>
        <v>10200</v>
      </c>
      <c r="P24" t="s">
        <v>1272</v>
      </c>
      <c r="Q24" t="s">
        <v>1273</v>
      </c>
      <c r="R24" s="20" t="str">
        <f t="shared" si="0"/>
        <v>iX5cwfCbucoiOoSsaucW16cqHYchodcu4mfags7nEfI</v>
      </c>
      <c r="S24" s="20">
        <f>INDEX(allsections[[S]:[Order]],MATCH(P24,allsections[SGUID],0),3)</f>
        <v>3</v>
      </c>
      <c r="T24" s="20">
        <f>INDEX(allsections[[S]:[Order]],MATCH(Q24,allsections[SGUID],0),3)</f>
        <v>30200</v>
      </c>
      <c r="U24" t="str">
        <f>INDEX(sectionsubsection_download[],MATCH(sectionsubsection[[#This Row],[Title]],sectionsubsection_download[Title],0),6)</f>
        <v>vn5z8mrMlS4ioHBCD4AeP</v>
      </c>
      <c r="V24">
        <f>COUNTIF(Z:Z,sectionsubsection[[#This Row],[Title]])</f>
        <v>1</v>
      </c>
      <c r="Z24" s="28" t="s">
        <v>1700</v>
      </c>
      <c r="AA24" s="28" t="e">
        <f>INDEX(allsections[[S]:[Order]],MATCH(X24,allsections[SGUID],0),3)</f>
        <v>#N/A</v>
      </c>
      <c r="AB24" s="28" t="e">
        <f>INDEX(allsections[[S]:[Order]],MATCH(Y24,allsections[SGUID],0),3)</f>
        <v>#N/A</v>
      </c>
      <c r="AC24" t="s">
        <v>1701</v>
      </c>
    </row>
    <row r="25" spans="1:29" ht="100.8">
      <c r="A25" t="s">
        <v>1024</v>
      </c>
      <c r="B25" s="27" t="s">
        <v>1702</v>
      </c>
      <c r="C25" t="s">
        <v>138</v>
      </c>
      <c r="D25">
        <v>120200</v>
      </c>
      <c r="F25" t="s">
        <v>1416</v>
      </c>
      <c r="G25" t="str">
        <f>INDEX(allsections[[S]:[Order]],MATCH(unique_sections[[#This Row],[SGUID]],allsections[SGUID],0),1)</f>
        <v>FV 32 PLANT PROTECTION PRODUCTS</v>
      </c>
      <c r="H25" t="str">
        <f>INDEX(allsections[[S]:[Order]],MATCH(unique_sections[[#This Row],[SGUID]],allsections[SGUID],0),2)</f>
        <v>-</v>
      </c>
      <c r="I25">
        <f>INDEX(allsections[[S]:[Order]],MATCH(unique_sections[[#This Row],[SGUID]],allsections[SGUID],0),3)</f>
        <v>32</v>
      </c>
      <c r="K25" t="s">
        <v>1375</v>
      </c>
      <c r="L25" t="str">
        <f>INDEX(allsections[[S]:[Order]],MATCH(unique_sub[[#This Row],[SSGUID]],allsections[SGUID],0),1)</f>
        <v xml:space="preserve">QMS 01.01.02  Legality - Production sites of multisite producers with QMS  </v>
      </c>
      <c r="M25" t="str">
        <f>INDEX(allsections[[S]:[Order]],MATCH(unique_sub[[#This Row],[SSGUID]],allsections[SGUID],0),2)</f>
        <v>-</v>
      </c>
      <c r="N25">
        <f>INDEX(allsections[[S]:[Order]],MATCH(unique_sub[[#This Row],[SSGUID]],allsections[SGUID],0),3)</f>
        <v>10102</v>
      </c>
      <c r="P25" t="s">
        <v>1272</v>
      </c>
      <c r="Q25" t="s">
        <v>1286</v>
      </c>
      <c r="R25" s="20" t="str">
        <f t="shared" si="0"/>
        <v>iX5cwfCbucoiOoSsaucW14cLbnSmkp5Cb5himLWnflc</v>
      </c>
      <c r="S25" s="20">
        <f>INDEX(allsections[[S]:[Order]],MATCH(P25,allsections[SGUID],0),3)</f>
        <v>3</v>
      </c>
      <c r="T25" s="20">
        <f>INDEX(allsections[[S]:[Order]],MATCH(Q25,allsections[SGUID],0),3)</f>
        <v>30100</v>
      </c>
      <c r="U25" t="str">
        <f>INDEX(sectionsubsection_download[],MATCH(sectionsubsection[[#This Row],[Title]],sectionsubsection_download[Title],0),6)</f>
        <v>3HiLPY3tc1HNXh1gmlfFbz</v>
      </c>
      <c r="V25">
        <f>COUNTIF(Z:Z,sectionsubsection[[#This Row],[Title]])</f>
        <v>1</v>
      </c>
      <c r="Z25" s="28" t="s">
        <v>1703</v>
      </c>
      <c r="AA25" s="28" t="e">
        <f>INDEX(allsections[[S]:[Order]],MATCH(X25,allsections[SGUID],0),3)</f>
        <v>#N/A</v>
      </c>
      <c r="AB25" s="28" t="e">
        <f>INDEX(allsections[[S]:[Order]],MATCH(Y25,allsections[SGUID],0),3)</f>
        <v>#N/A</v>
      </c>
      <c r="AC25" t="s">
        <v>1704</v>
      </c>
    </row>
    <row r="26" spans="1:29" ht="115.2">
      <c r="A26" t="s">
        <v>1020</v>
      </c>
      <c r="B26" s="27" t="s">
        <v>1705</v>
      </c>
      <c r="C26" t="s">
        <v>138</v>
      </c>
      <c r="D26">
        <v>120301</v>
      </c>
      <c r="F26" t="s">
        <v>1555</v>
      </c>
      <c r="G26" t="str">
        <f>INDEX(allsections[[S]:[Order]],MATCH(unique_sections[[#This Row],[SGUID]],allsections[SGUID],0),1)</f>
        <v>FV 33 POSTHARVEST HANDLING</v>
      </c>
      <c r="H26" t="str">
        <f>INDEX(allsections[[S]:[Order]],MATCH(unique_sections[[#This Row],[SGUID]],allsections[SGUID],0),2)</f>
        <v>-</v>
      </c>
      <c r="I26">
        <f>INDEX(allsections[[S]:[Order]],MATCH(unique_sections[[#This Row],[SGUID]],allsections[SGUID],0),3)</f>
        <v>33</v>
      </c>
      <c r="K26" t="s">
        <v>1385</v>
      </c>
      <c r="L26" t="str">
        <f>INDEX(allsections[[S]:[Order]],MATCH(unique_sub[[#This Row],[SSGUID]],allsections[SGUID],0),1)</f>
        <v xml:space="preserve">QMS 01.01.01  Legality - Producer group members of producer groups </v>
      </c>
      <c r="M26" t="str">
        <f>INDEX(allsections[[S]:[Order]],MATCH(unique_sub[[#This Row],[SSGUID]],allsections[SGUID],0),2)</f>
        <v>-</v>
      </c>
      <c r="N26">
        <f>INDEX(allsections[[S]:[Order]],MATCH(unique_sub[[#This Row],[SSGUID]],allsections[SGUID],0),3)</f>
        <v>10101</v>
      </c>
      <c r="P26" t="s">
        <v>1272</v>
      </c>
      <c r="Q26" t="s">
        <v>974</v>
      </c>
      <c r="R26" s="20" t="str">
        <f t="shared" si="0"/>
        <v>iX5cwfCbucoiOoSsaucW15TvyR0UgB0EOmnMkFaZftX</v>
      </c>
      <c r="S26" s="20">
        <f>INDEX(allsections[[S]:[Order]],MATCH(P26,allsections[SGUID],0),3)</f>
        <v>3</v>
      </c>
      <c r="T26" s="20">
        <f>INDEX(allsections[[S]:[Order]],MATCH(Q26,allsections[SGUID],0),3)</f>
        <v>0</v>
      </c>
      <c r="U26" t="str">
        <f>INDEX(sectionsubsection_download[],MATCH(sectionsubsection[[#This Row],[Title]],sectionsubsection_download[Title],0),6)</f>
        <v>40IDuslcek7Wi4kOcQqOH5</v>
      </c>
      <c r="V26">
        <f>COUNTIF(Z:Z,sectionsubsection[[#This Row],[Title]])</f>
        <v>1</v>
      </c>
      <c r="Z26" s="28" t="s">
        <v>1706</v>
      </c>
      <c r="AA26" s="28" t="e">
        <f>INDEX(allsections[[S]:[Order]],MATCH(X26,allsections[SGUID],0),3)</f>
        <v>#N/A</v>
      </c>
      <c r="AB26" s="28" t="e">
        <f>INDEX(allsections[[S]:[Order]],MATCH(Y26,allsections[SGUID],0),3)</f>
        <v>#N/A</v>
      </c>
      <c r="AC26" t="s">
        <v>1707</v>
      </c>
    </row>
    <row r="27" spans="1:29" ht="129.6">
      <c r="A27" t="s">
        <v>1013</v>
      </c>
      <c r="B27" s="27" t="s">
        <v>1708</v>
      </c>
      <c r="C27" t="s">
        <v>138</v>
      </c>
      <c r="D27">
        <v>120302</v>
      </c>
      <c r="K27" t="s">
        <v>1395</v>
      </c>
      <c r="L27" t="str">
        <f>INDEX(allsections[[S]:[Order]],MATCH(unique_sub[[#This Row],[SSGUID]],allsections[SGUID],0),1)</f>
        <v xml:space="preserve">QMS 01.01   Legality </v>
      </c>
      <c r="M27" t="str">
        <f>INDEX(allsections[[S]:[Order]],MATCH(unique_sub[[#This Row],[SSGUID]],allsections[SGUID],0),2)</f>
        <v>-</v>
      </c>
      <c r="N27">
        <f>INDEX(allsections[[S]:[Order]],MATCH(unique_sub[[#This Row],[SSGUID]],allsections[SGUID],0),3)</f>
        <v>10100</v>
      </c>
      <c r="P27" t="s">
        <v>1317</v>
      </c>
      <c r="Q27" t="s">
        <v>1318</v>
      </c>
      <c r="R27" s="20" t="str">
        <f t="shared" si="0"/>
        <v>3teX4BYt2AW8sJqpMJrRZD1BZRMD4dae6RuHe1e220IE</v>
      </c>
      <c r="S27" s="20">
        <f>INDEX(allsections[[S]:[Order]],MATCH(P27,allsections[SGUID],0),3)</f>
        <v>2</v>
      </c>
      <c r="T27" s="20">
        <f>INDEX(allsections[[S]:[Order]],MATCH(Q27,allsections[SGUID],0),3)</f>
        <v>20200</v>
      </c>
      <c r="U27" t="str">
        <f>INDEX(sectionsubsection_download[],MATCH(sectionsubsection[[#This Row],[Title]],sectionsubsection_download[Title],0),6)</f>
        <v>6LU9T2x3GUeO9PkWkr9LvE</v>
      </c>
      <c r="V27">
        <f>COUNTIF(Z:Z,sectionsubsection[[#This Row],[Title]])</f>
        <v>1</v>
      </c>
      <c r="Z27" s="28" t="s">
        <v>1709</v>
      </c>
      <c r="AA27" s="28" t="e">
        <f>INDEX(allsections[[S]:[Order]],MATCH(X27,allsections[SGUID],0),3)</f>
        <v>#N/A</v>
      </c>
      <c r="AB27" s="28" t="e">
        <f>INDEX(allsections[[S]:[Order]],MATCH(Y27,allsections[SGUID],0),3)</f>
        <v>#N/A</v>
      </c>
      <c r="AC27" t="s">
        <v>1710</v>
      </c>
    </row>
    <row r="28" spans="1:29" ht="57.6">
      <c r="A28" t="s">
        <v>993</v>
      </c>
      <c r="B28" s="27" t="s">
        <v>1711</v>
      </c>
      <c r="C28" t="s">
        <v>138</v>
      </c>
      <c r="D28">
        <v>120400</v>
      </c>
      <c r="K28" t="s">
        <v>1568</v>
      </c>
      <c r="L28" t="str">
        <f>INDEX(allsections[[S]:[Order]],MATCH(unique_sub[[#This Row],[SSGUID]],allsections[SGUID],0),1)</f>
        <v>FV 33.05 Product labeling</v>
      </c>
      <c r="M28" t="str">
        <f>INDEX(allsections[[S]:[Order]],MATCH(unique_sub[[#This Row],[SSGUID]],allsections[SGUID],0),2)</f>
        <v>-</v>
      </c>
      <c r="N28">
        <f>INDEX(allsections[[S]:[Order]],MATCH(unique_sub[[#This Row],[SSGUID]],allsections[SGUID],0),3)</f>
        <v>3305</v>
      </c>
      <c r="P28" t="s">
        <v>1317</v>
      </c>
      <c r="Q28" t="s">
        <v>1334</v>
      </c>
      <c r="R28" s="20" t="str">
        <f t="shared" si="0"/>
        <v>3teX4BYt2AW8sJqpMJrRZD6gNXFot9bj2qIYf6UMlESC</v>
      </c>
      <c r="S28" s="20">
        <f>INDEX(allsections[[S]:[Order]],MATCH(P28,allsections[SGUID],0),3)</f>
        <v>2</v>
      </c>
      <c r="T28" s="20">
        <f>INDEX(allsections[[S]:[Order]],MATCH(Q28,allsections[SGUID],0),3)</f>
        <v>20100</v>
      </c>
      <c r="U28" t="str">
        <f>INDEX(sectionsubsection_download[],MATCH(sectionsubsection[[#This Row],[Title]],sectionsubsection_download[Title],0),6)</f>
        <v>67Rg4LUUS8mYWayFKFeccw</v>
      </c>
      <c r="V28">
        <f>COUNTIF(Z:Z,sectionsubsection[[#This Row],[Title]])</f>
        <v>1</v>
      </c>
      <c r="Z28" s="28" t="s">
        <v>1712</v>
      </c>
      <c r="AA28" s="28" t="e">
        <f>INDEX(allsections[[S]:[Order]],MATCH(X28,allsections[SGUID],0),3)</f>
        <v>#N/A</v>
      </c>
      <c r="AB28" s="28" t="e">
        <f>INDEX(allsections[[S]:[Order]],MATCH(Y28,allsections[SGUID],0),3)</f>
        <v>#N/A</v>
      </c>
      <c r="AC28" t="s">
        <v>1713</v>
      </c>
    </row>
    <row r="29" spans="1:29" ht="259.2">
      <c r="A29" t="s">
        <v>979</v>
      </c>
      <c r="B29" s="27" t="s">
        <v>1714</v>
      </c>
      <c r="C29" t="s">
        <v>138</v>
      </c>
      <c r="D29">
        <v>120304</v>
      </c>
      <c r="K29" t="s">
        <v>1528</v>
      </c>
      <c r="L29" t="str">
        <f>INDEX(allsections[[S]:[Order]],MATCH(unique_sub[[#This Row],[SSGUID]],allsections[SGUID],0),1)</f>
        <v>FV 30.01 Water use risk assessments and management plan</v>
      </c>
      <c r="M29" t="str">
        <f>INDEX(allsections[[S]:[Order]],MATCH(unique_sub[[#This Row],[SSGUID]],allsections[SGUID],0),2)</f>
        <v>-</v>
      </c>
      <c r="N29">
        <f>INDEX(allsections[[S]:[Order]],MATCH(unique_sub[[#This Row],[SSGUID]],allsections[SGUID],0),3)</f>
        <v>3001</v>
      </c>
      <c r="P29" t="s">
        <v>1317</v>
      </c>
      <c r="Q29" t="s">
        <v>974</v>
      </c>
      <c r="R29" s="20" t="str">
        <f t="shared" si="0"/>
        <v>3teX4BYt2AW8sJqpMJrRZD5TvyR0UgB0EOmnMkFaZftX</v>
      </c>
      <c r="S29" s="20">
        <f>INDEX(allsections[[S]:[Order]],MATCH(P29,allsections[SGUID],0),3)</f>
        <v>2</v>
      </c>
      <c r="T29" s="20">
        <f>INDEX(allsections[[S]:[Order]],MATCH(Q29,allsections[SGUID],0),3)</f>
        <v>0</v>
      </c>
      <c r="U29" t="str">
        <f>INDEX(sectionsubsection_download[],MATCH(sectionsubsection[[#This Row],[Title]],sectionsubsection_download[Title],0),6)</f>
        <v>5T3UvZaLT1LryLjS4jgcrV</v>
      </c>
      <c r="V29">
        <f>COUNTIF(Z:Z,sectionsubsection[[#This Row],[Title]])</f>
        <v>1</v>
      </c>
      <c r="Z29" s="28" t="s">
        <v>1715</v>
      </c>
      <c r="AA29" s="28" t="e">
        <f>INDEX(allsections[[S]:[Order]],MATCH(X29,allsections[SGUID],0),3)</f>
        <v>#N/A</v>
      </c>
      <c r="AB29" s="28" t="e">
        <f>INDEX(allsections[[S]:[Order]],MATCH(Y29,allsections[SGUID],0),3)</f>
        <v>#N/A</v>
      </c>
      <c r="AC29" t="s">
        <v>1716</v>
      </c>
    </row>
    <row r="30" spans="1:29" ht="259.2">
      <c r="A30" t="s">
        <v>1717</v>
      </c>
      <c r="B30" s="27" t="s">
        <v>1714</v>
      </c>
      <c r="C30" t="s">
        <v>138</v>
      </c>
      <c r="D30">
        <v>120304</v>
      </c>
      <c r="K30" t="s">
        <v>1534</v>
      </c>
      <c r="L30" t="str">
        <f>INDEX(allsections[[S]:[Order]],MATCH(unique_sub[[#This Row],[SSGUID]],allsections[SGUID],0),1)</f>
        <v>FV 30.05 Water quality</v>
      </c>
      <c r="M30" t="str">
        <f>INDEX(allsections[[S]:[Order]],MATCH(unique_sub[[#This Row],[SSGUID]],allsections[SGUID],0),2)</f>
        <v>One of the key features of sustainable farming is the continuous integration of site-specific knowledge and practical experience for future management planning and practices. 
This section is intended to ensure proper site management based on planning and monitoring own practices and products, including listening to external clients to enhance learning and improvement, ensuring that the land, buildings, and other facilities which constitute the fabric of the farm are properly managed for the safe production of flowers and ornamentals and the protection of the environment.</v>
      </c>
      <c r="N30">
        <f>INDEX(allsections[[S]:[Order]],MATCH(unique_sub[[#This Row],[SSGUID]],allsections[SGUID],0),3)</f>
        <v>3005</v>
      </c>
      <c r="P30" t="s">
        <v>1350</v>
      </c>
      <c r="Q30" t="s">
        <v>1351</v>
      </c>
      <c r="R30" s="20" t="str">
        <f t="shared" si="0"/>
        <v>1NXB83vWchkgtYCMUnCsww65YhqSh0effwCLgSU5PKWi</v>
      </c>
      <c r="S30" s="20">
        <f>INDEX(allsections[[S]:[Order]],MATCH(P30,allsections[SGUID],0),3)</f>
        <v>1</v>
      </c>
      <c r="T30" s="20">
        <f>INDEX(allsections[[S]:[Order]],MATCH(Q30,allsections[SGUID],0),3)</f>
        <v>10202</v>
      </c>
      <c r="U30" t="str">
        <f>INDEX(sectionsubsection_download[],MATCH(sectionsubsection[[#This Row],[Title]],sectionsubsection_download[Title],0),6)</f>
        <v>qZvs4TjomzUExYXBkpMKW</v>
      </c>
      <c r="V30">
        <f>COUNTIF(Z:Z,sectionsubsection[[#This Row],[Title]])</f>
        <v>1</v>
      </c>
      <c r="Z30" s="28" t="s">
        <v>1718</v>
      </c>
      <c r="AA30" s="28" t="e">
        <f>INDEX(allsections[[S]:[Order]],MATCH(X30,allsections[SGUID],0),3)</f>
        <v>#N/A</v>
      </c>
      <c r="AB30" s="28" t="e">
        <f>INDEX(allsections[[S]:[Order]],MATCH(Y30,allsections[SGUID],0),3)</f>
        <v>#N/A</v>
      </c>
      <c r="AC30" t="s">
        <v>1719</v>
      </c>
    </row>
    <row r="31" spans="1:29" ht="129.6">
      <c r="A31" t="s">
        <v>1385</v>
      </c>
      <c r="B31" s="27" t="s">
        <v>1720</v>
      </c>
      <c r="C31" t="s">
        <v>138</v>
      </c>
      <c r="D31">
        <v>10101</v>
      </c>
      <c r="K31" t="s">
        <v>1591</v>
      </c>
      <c r="L31" t="str">
        <f>INDEX(allsections[[S]:[Order]],MATCH(unique_sub[[#This Row],[SSGUID]],allsections[SGUID],0),1)</f>
        <v>FV 33.01 Packing (in-field or facility) and storage areas</v>
      </c>
      <c r="M31" t="str">
        <f>INDEX(allsections[[S]:[Order]],MATCH(unique_sub[[#This Row],[SSGUID]],allsections[SGUID],0),2)</f>
        <v>-</v>
      </c>
      <c r="N31">
        <f>INDEX(allsections[[S]:[Order]],MATCH(unique_sub[[#This Row],[SSGUID]],allsections[SGUID],0),3)</f>
        <v>3301</v>
      </c>
      <c r="P31" t="s">
        <v>1350</v>
      </c>
      <c r="Q31" t="s">
        <v>1361</v>
      </c>
      <c r="R31" s="20" t="str">
        <f t="shared" si="0"/>
        <v>1NXB83vWchkgtYCMUnCsww6vMdfJ8gSRxB94Qur9PIUJ</v>
      </c>
      <c r="S31" s="20">
        <f>INDEX(allsections[[S]:[Order]],MATCH(P31,allsections[SGUID],0),3)</f>
        <v>1</v>
      </c>
      <c r="T31" s="20">
        <f>INDEX(allsections[[S]:[Order]],MATCH(Q31,allsections[SGUID],0),3)</f>
        <v>10201</v>
      </c>
      <c r="U31" t="str">
        <f>INDEX(sectionsubsection_download[],MATCH(sectionsubsection[[#This Row],[Title]],sectionsubsection_download[Title],0),6)</f>
        <v>2aIuef5OdB7kGvevIlVid9</v>
      </c>
      <c r="V31">
        <f>COUNTIF(Z:Z,sectionsubsection[[#This Row],[Title]])</f>
        <v>1</v>
      </c>
      <c r="Z31" s="28" t="s">
        <v>1721</v>
      </c>
      <c r="AA31" s="28" t="e">
        <f>INDEX(allsections[[S]:[Order]],MATCH(X31,allsections[SGUID],0),3)</f>
        <v>#N/A</v>
      </c>
      <c r="AB31" s="28" t="e">
        <f>INDEX(allsections[[S]:[Order]],MATCH(Y31,allsections[SGUID],0),3)</f>
        <v>#N/A</v>
      </c>
      <c r="AC31" t="s">
        <v>1722</v>
      </c>
    </row>
    <row r="32" spans="1:29" ht="43.2">
      <c r="A32" t="s">
        <v>1395</v>
      </c>
      <c r="B32" s="27" t="s">
        <v>1723</v>
      </c>
      <c r="C32" t="s">
        <v>138</v>
      </c>
      <c r="D32">
        <v>10100</v>
      </c>
      <c r="K32" t="s">
        <v>1580</v>
      </c>
      <c r="L32" t="str">
        <f>INDEX(allsections[[S]:[Order]],MATCH(unique_sub[[#This Row],[SSGUID]],allsections[SGUID],0),1)</f>
        <v>FV 33.02 Foreign bodies</v>
      </c>
      <c r="M32" t="str">
        <f>INDEX(allsections[[S]:[Order]],MATCH(unique_sub[[#This Row],[SSGUID]],allsections[SGUID],0),2)</f>
        <v>-</v>
      </c>
      <c r="N32">
        <f>INDEX(allsections[[S]:[Order]],MATCH(unique_sub[[#This Row],[SSGUID]],allsections[SGUID],0),3)</f>
        <v>3302</v>
      </c>
      <c r="P32" t="s">
        <v>1350</v>
      </c>
      <c r="Q32" t="s">
        <v>1368</v>
      </c>
      <c r="R32" s="20" t="str">
        <f t="shared" si="0"/>
        <v>1NXB83vWchkgtYCMUnCsww67jQXmb714JA7JO68yT9WJ</v>
      </c>
      <c r="S32" s="20">
        <f>INDEX(allsections[[S]:[Order]],MATCH(P32,allsections[SGUID],0),3)</f>
        <v>1</v>
      </c>
      <c r="T32" s="20">
        <f>INDEX(allsections[[S]:[Order]],MATCH(Q32,allsections[SGUID],0),3)</f>
        <v>10200</v>
      </c>
      <c r="U32" t="str">
        <f>INDEX(sectionsubsection_download[],MATCH(sectionsubsection[[#This Row],[Title]],sectionsubsection_download[Title],0),6)</f>
        <v>4X9BF4KV3KpGvjFEy9t02S</v>
      </c>
      <c r="V32">
        <f>COUNTIF(Z:Z,sectionsubsection[[#This Row],[Title]])</f>
        <v>1</v>
      </c>
      <c r="Z32" s="28" t="s">
        <v>1724</v>
      </c>
      <c r="AA32" s="28" t="e">
        <f>INDEX(allsections[[S]:[Order]],MATCH(X32,allsections[SGUID],0),3)</f>
        <v>#N/A</v>
      </c>
      <c r="AB32" s="28" t="e">
        <f>INDEX(allsections[[S]:[Order]],MATCH(Y32,allsections[SGUID],0),3)</f>
        <v>#N/A</v>
      </c>
      <c r="AC32" t="s">
        <v>1725</v>
      </c>
    </row>
    <row r="33" spans="1:29" ht="57.6">
      <c r="A33" t="s">
        <v>1726</v>
      </c>
      <c r="B33" s="27" t="s">
        <v>1727</v>
      </c>
      <c r="D33">
        <v>3005</v>
      </c>
      <c r="K33" t="s">
        <v>1574</v>
      </c>
      <c r="L33" t="str">
        <f>INDEX(allsections[[S]:[Order]],MATCH(unique_sub[[#This Row],[SSGUID]],allsections[SGUID],0),1)</f>
        <v>FV 33.03 Temperature and humidity control</v>
      </c>
      <c r="M33" t="str">
        <f>INDEX(allsections[[S]:[Order]],MATCH(unique_sub[[#This Row],[SSGUID]],allsections[SGUID],0),2)</f>
        <v>-</v>
      </c>
      <c r="N33">
        <f>INDEX(allsections[[S]:[Order]],MATCH(unique_sub[[#This Row],[SSGUID]],allsections[SGUID],0),3)</f>
        <v>3303</v>
      </c>
      <c r="P33" t="s">
        <v>1350</v>
      </c>
      <c r="Q33" t="s">
        <v>1375</v>
      </c>
      <c r="R33" s="20" t="str">
        <f t="shared" si="0"/>
        <v>1NXB83vWchkgtYCMUnCswwppb9y4rPwbUUBCj5QAkxS</v>
      </c>
      <c r="S33" s="20">
        <f>INDEX(allsections[[S]:[Order]],MATCH(P33,allsections[SGUID],0),3)</f>
        <v>1</v>
      </c>
      <c r="T33" s="20">
        <f>INDEX(allsections[[S]:[Order]],MATCH(Q33,allsections[SGUID],0),3)</f>
        <v>10102</v>
      </c>
      <c r="U33" t="str">
        <f>INDEX(sectionsubsection_download[],MATCH(sectionsubsection[[#This Row],[Title]],sectionsubsection_download[Title],0),6)</f>
        <v>59FpkfZMxeZJmF6taxFjwS</v>
      </c>
      <c r="V33">
        <f>COUNTIF(Z:Z,sectionsubsection[[#This Row],[Title]])</f>
        <v>1</v>
      </c>
      <c r="Z33" s="28" t="s">
        <v>1728</v>
      </c>
      <c r="AA33" s="28" t="e">
        <f>INDEX(allsections[[S]:[Order]],MATCH(X33,allsections[SGUID],0),3)</f>
        <v>#N/A</v>
      </c>
      <c r="AB33" s="28" t="e">
        <f>INDEX(allsections[[S]:[Order]],MATCH(Y33,allsections[SGUID],0),3)</f>
        <v>#N/A</v>
      </c>
      <c r="AC33" t="s">
        <v>1729</v>
      </c>
    </row>
    <row r="34" spans="1:29" ht="86.4">
      <c r="A34" t="s">
        <v>1730</v>
      </c>
      <c r="B34" s="27" t="s">
        <v>1731</v>
      </c>
      <c r="D34">
        <v>28</v>
      </c>
      <c r="K34" t="s">
        <v>1556</v>
      </c>
      <c r="L34" t="str">
        <f>INDEX(allsections[[S]:[Order]],MATCH(unique_sub[[#This Row],[SSGUID]],allsections[SGUID],0),1)</f>
        <v>FV 33.06 Environmental monitoring program</v>
      </c>
      <c r="M34" t="str">
        <f>INDEX(allsections[[S]:[Order]],MATCH(unique_sub[[#This Row],[SSGUID]],allsections[SGUID],0),2)</f>
        <v>-</v>
      </c>
      <c r="N34">
        <f>INDEX(allsections[[S]:[Order]],MATCH(unique_sub[[#This Row],[SSGUID]],allsections[SGUID],0),3)</f>
        <v>3306</v>
      </c>
      <c r="P34" t="s">
        <v>1350</v>
      </c>
      <c r="Q34" t="s">
        <v>1385</v>
      </c>
      <c r="R34" s="20" t="str">
        <f t="shared" si="0"/>
        <v>1NXB83vWchkgtYCMUnCsww3xDgKt7CA6fhZm7YTtTFG0</v>
      </c>
      <c r="S34" s="20">
        <f>INDEX(allsections[[S]:[Order]],MATCH(P34,allsections[SGUID],0),3)</f>
        <v>1</v>
      </c>
      <c r="T34" s="20">
        <f>INDEX(allsections[[S]:[Order]],MATCH(Q34,allsections[SGUID],0),3)</f>
        <v>10101</v>
      </c>
      <c r="U34" t="str">
        <f>INDEX(sectionsubsection_download[],MATCH(sectionsubsection[[#This Row],[Title]],sectionsubsection_download[Title],0),6)</f>
        <v>5FrsC2nPPjN1tPrqF38xnE</v>
      </c>
      <c r="V34">
        <f>COUNTIF(Z:Z,sectionsubsection[[#This Row],[Title]])</f>
        <v>1</v>
      </c>
      <c r="Z34" s="28" t="s">
        <v>1732</v>
      </c>
      <c r="AA34" s="28" t="e">
        <f>INDEX(allsections[[S]:[Order]],MATCH(X34,allsections[SGUID],0),3)</f>
        <v>#N/A</v>
      </c>
      <c r="AB34" s="28" t="e">
        <f>INDEX(allsections[[S]:[Order]],MATCH(Y34,allsections[SGUID],0),3)</f>
        <v>#N/A</v>
      </c>
      <c r="AC34" t="s">
        <v>1733</v>
      </c>
    </row>
    <row r="35" spans="1:29" ht="72">
      <c r="A35" t="s">
        <v>1734</v>
      </c>
      <c r="B35" s="27" t="s">
        <v>1735</v>
      </c>
      <c r="D35">
        <v>29</v>
      </c>
      <c r="K35" t="s">
        <v>1562</v>
      </c>
      <c r="L35" t="str">
        <f>INDEX(allsections[[S]:[Order]],MATCH(unique_sub[[#This Row],[SSGUID]],allsections[SGUID],0),1)</f>
        <v>FV 33.04 Pest control</v>
      </c>
      <c r="M35" t="str">
        <f>INDEX(allsections[[S]:[Order]],MATCH(unique_sub[[#This Row],[SSGUID]],allsections[SGUID],0),2)</f>
        <v>-</v>
      </c>
      <c r="N35">
        <f>INDEX(allsections[[S]:[Order]],MATCH(unique_sub[[#This Row],[SSGUID]],allsections[SGUID],0),3)</f>
        <v>3304</v>
      </c>
      <c r="P35" t="s">
        <v>1350</v>
      </c>
      <c r="Q35" t="s">
        <v>1395</v>
      </c>
      <c r="R35" s="20" t="str">
        <f t="shared" ref="R35:R55" si="1">P35&amp;Q35</f>
        <v>1NXB83vWchkgtYCMUnCsww4vucxRo0LZSSTw9GJs9K5C</v>
      </c>
      <c r="S35" s="20">
        <f>INDEX(allsections[[S]:[Order]],MATCH(P35,allsections[SGUID],0),3)</f>
        <v>1</v>
      </c>
      <c r="T35" s="20">
        <f>INDEX(allsections[[S]:[Order]],MATCH(Q35,allsections[SGUID],0),3)</f>
        <v>10100</v>
      </c>
      <c r="U35" t="str">
        <f>INDEX(sectionsubsection_download[],MATCH(sectionsubsection[[#This Row],[Title]],sectionsubsection_download[Title],0),6)</f>
        <v>2r0PKamibVjT154Mt6ZyZr</v>
      </c>
      <c r="V35">
        <f>COUNTIF(Z:Z,sectionsubsection[[#This Row],[Title]])</f>
        <v>1</v>
      </c>
      <c r="Z35" s="28" t="s">
        <v>1736</v>
      </c>
      <c r="AA35" s="28" t="e">
        <f>INDEX(allsections[[S]:[Order]],MATCH(X35,allsections[SGUID],0),3)</f>
        <v>#N/A</v>
      </c>
      <c r="AB35" s="28" t="e">
        <f>INDEX(allsections[[S]:[Order]],MATCH(Y35,allsections[SGUID],0),3)</f>
        <v>#N/A</v>
      </c>
      <c r="AC35" t="s">
        <v>1737</v>
      </c>
    </row>
    <row r="36" spans="1:29" ht="57.6">
      <c r="A36" t="s">
        <v>1738</v>
      </c>
      <c r="B36" s="27" t="s">
        <v>1739</v>
      </c>
      <c r="D36">
        <v>25</v>
      </c>
      <c r="K36" t="s">
        <v>1417</v>
      </c>
      <c r="L36" t="str">
        <f>INDEX(allsections[[S]:[Order]],MATCH(unique_sub[[#This Row],[SSGUID]],allsections[SGUID],0),1)</f>
        <v>FV 32.01 Plant protection product management</v>
      </c>
      <c r="M36" t="str">
        <f>INDEX(allsections[[S]:[Order]],MATCH(unique_sub[[#This Row],[SSGUID]],allsections[SGUID],0),2)</f>
        <v>-</v>
      </c>
      <c r="N36">
        <f>INDEX(allsections[[S]:[Order]],MATCH(unique_sub[[#This Row],[SSGUID]],allsections[SGUID],0),3)</f>
        <v>3201</v>
      </c>
      <c r="P36" t="s">
        <v>1555</v>
      </c>
      <c r="Q36" t="s">
        <v>1568</v>
      </c>
      <c r="R36" s="20" t="str">
        <f t="shared" si="1"/>
        <v>6SSbkfthK0LYaxbv5b14GB6v0SS1OCIEL11DaUsdV8qY</v>
      </c>
      <c r="S36" s="20">
        <f>INDEX(allsections[[S]:[Order]],MATCH(P36,allsections[SGUID],0),3)</f>
        <v>33</v>
      </c>
      <c r="T36" s="20">
        <f>INDEX(allsections[[S]:[Order]],MATCH(Q36,allsections[SGUID],0),3)</f>
        <v>3305</v>
      </c>
      <c r="U36" t="str">
        <f>INDEX(sectionsubsection_download[],MATCH(sectionsubsection[[#This Row],[Title]],sectionsubsection_download[Title],0),6)</f>
        <v>6akCg1bzbz31hRuysr8H2o</v>
      </c>
      <c r="V36">
        <f>COUNTIF(Z:Z,sectionsubsection[[#This Row],[Title]])</f>
        <v>1</v>
      </c>
      <c r="Z36" s="28" t="s">
        <v>1740</v>
      </c>
      <c r="AA36" s="28" t="e">
        <f>INDEX(allsections[[S]:[Order]],MATCH(X36,allsections[SGUID],0),3)</f>
        <v>#N/A</v>
      </c>
      <c r="AB36" s="28" t="e">
        <f>INDEX(allsections[[S]:[Order]],MATCH(Y36,allsections[SGUID],0),3)</f>
        <v>#N/A</v>
      </c>
      <c r="AC36" t="s">
        <v>1741</v>
      </c>
    </row>
    <row r="37" spans="1:29" ht="86.4">
      <c r="A37" t="s">
        <v>1416</v>
      </c>
      <c r="B37" s="27" t="s">
        <v>1742</v>
      </c>
      <c r="C37" t="s">
        <v>138</v>
      </c>
      <c r="D37">
        <v>32</v>
      </c>
      <c r="K37" t="s">
        <v>1440</v>
      </c>
      <c r="L37" t="str">
        <f>INDEX(allsections[[S]:[Order]],MATCH(unique_sub[[#This Row],[SSGUID]],allsections[SGUID],0),1)</f>
        <v>FV 32.02 Application records</v>
      </c>
      <c r="M37" t="str">
        <f>INDEX(allsections[[S]:[Order]],MATCH(unique_sub[[#This Row],[SSGUID]],allsections[SGUID],0),2)</f>
        <v>-</v>
      </c>
      <c r="N37">
        <f>INDEX(allsections[[S]:[Order]],MATCH(unique_sub[[#This Row],[SSGUID]],allsections[SGUID],0),3)</f>
        <v>3202</v>
      </c>
      <c r="P37" t="s">
        <v>1484</v>
      </c>
      <c r="Q37" t="s">
        <v>974</v>
      </c>
      <c r="R37" s="20" t="str">
        <f t="shared" si="1"/>
        <v>31r3O7m6YdmvyCuOWIOMh65TvyR0UgB0EOmnMkFaZftX</v>
      </c>
      <c r="S37" s="20">
        <f>INDEX(allsections[[S]:[Order]],MATCH(P37,allsections[SGUID],0),3)</f>
        <v>12</v>
      </c>
      <c r="T37" s="20">
        <f>INDEX(allsections[[S]:[Order]],MATCH(Q37,allsections[SGUID],0),3)</f>
        <v>0</v>
      </c>
      <c r="U37" t="str">
        <f>INDEX(sectionsubsection_download[],MATCH(sectionsubsection[[#This Row],[Title]],sectionsubsection_download[Title],0),6)</f>
        <v>2gbDib5iDBqNNbrpbd3LT0</v>
      </c>
      <c r="V37">
        <f>COUNTIF(Z:Z,sectionsubsection[[#This Row],[Title]])</f>
        <v>1</v>
      </c>
      <c r="Z37" s="28" t="s">
        <v>1743</v>
      </c>
      <c r="AA37" s="28" t="e">
        <f>INDEX(allsections[[S]:[Order]],MATCH(X37,allsections[SGUID],0),3)</f>
        <v>#N/A</v>
      </c>
      <c r="AB37" s="28" t="e">
        <f>INDEX(allsections[[S]:[Order]],MATCH(Y37,allsections[SGUID],0),3)</f>
        <v>#N/A</v>
      </c>
      <c r="AC37" t="s">
        <v>1744</v>
      </c>
    </row>
    <row r="38" spans="1:29" ht="72">
      <c r="A38" t="s">
        <v>1745</v>
      </c>
      <c r="B38" s="27" t="s">
        <v>1746</v>
      </c>
      <c r="C38" t="s">
        <v>138</v>
      </c>
      <c r="D38">
        <v>29</v>
      </c>
      <c r="K38" t="s">
        <v>1429</v>
      </c>
      <c r="L38" t="str">
        <f>INDEX(allsections[[S]:[Order]],MATCH(unique_sub[[#This Row],[SSGUID]],allsections[SGUID],0),1)</f>
        <v>FV 32.09 Plant protection product and postharvest treatment product storage</v>
      </c>
      <c r="M38" t="str">
        <f>INDEX(allsections[[S]:[Order]],MATCH(unique_sub[[#This Row],[SSGUID]],allsections[SGUID],0),2)</f>
        <v>-</v>
      </c>
      <c r="N38">
        <f>INDEX(allsections[[S]:[Order]],MATCH(unique_sub[[#This Row],[SSGUID]],allsections[SGUID],0),3)</f>
        <v>3209</v>
      </c>
      <c r="P38" t="s">
        <v>1461</v>
      </c>
      <c r="Q38" t="s">
        <v>974</v>
      </c>
      <c r="R38" s="20" t="str">
        <f t="shared" si="1"/>
        <v>4UI39RIn6YI8gQZpGRKexG5TvyR0UgB0EOmnMkFaZftX</v>
      </c>
      <c r="S38" s="20">
        <f>INDEX(allsections[[S]:[Order]],MATCH(P38,allsections[SGUID],0),3)</f>
        <v>25</v>
      </c>
      <c r="T38" s="20">
        <f>INDEX(allsections[[S]:[Order]],MATCH(Q38,allsections[SGUID],0),3)</f>
        <v>0</v>
      </c>
      <c r="U38" t="str">
        <f>INDEX(sectionsubsection_download[],MATCH(sectionsubsection[[#This Row],[Title]],sectionsubsection_download[Title],0),6)</f>
        <v>2p77rPdFZt9MG3aWryompi</v>
      </c>
      <c r="V38">
        <f>COUNTIF(Z:Z,sectionsubsection[[#This Row],[Title]])</f>
        <v>1</v>
      </c>
      <c r="Z38" s="28" t="s">
        <v>1747</v>
      </c>
      <c r="AA38" s="28" t="e">
        <f>INDEX(allsections[[S]:[Order]],MATCH(X38,allsections[SGUID],0),3)</f>
        <v>#N/A</v>
      </c>
      <c r="AB38" s="28" t="e">
        <f>INDEX(allsections[[S]:[Order]],MATCH(Y38,allsections[SGUID],0),3)</f>
        <v>#N/A</v>
      </c>
      <c r="AC38" t="s">
        <v>1748</v>
      </c>
    </row>
    <row r="39" spans="1:29" ht="86.4">
      <c r="A39" t="s">
        <v>1749</v>
      </c>
      <c r="B39" s="27" t="s">
        <v>1750</v>
      </c>
      <c r="C39" t="s">
        <v>138</v>
      </c>
      <c r="D39">
        <v>28</v>
      </c>
      <c r="K39" t="s">
        <v>1447</v>
      </c>
      <c r="L39" t="str">
        <f>INDEX(allsections[[S]:[Order]],MATCH(unique_sub[[#This Row],[SSGUID]],allsections[SGUID],0),1)</f>
        <v>FV 20.03 Personal protective equipment</v>
      </c>
      <c r="M39" t="str">
        <f>INDEX(allsections[[S]:[Order]],MATCH(unique_sub[[#This Row],[SSGUID]],allsections[SGUID],0),2)</f>
        <v>-</v>
      </c>
      <c r="N39">
        <f>INDEX(allsections[[S]:[Order]],MATCH(unique_sub[[#This Row],[SSGUID]],allsections[SGUID],0),3)</f>
        <v>2003</v>
      </c>
      <c r="P39" t="s">
        <v>1453</v>
      </c>
      <c r="Q39" t="s">
        <v>974</v>
      </c>
      <c r="R39" s="20" t="str">
        <f t="shared" si="1"/>
        <v>2RFsPSHa2XlX0JHYiJO2Wc5TvyR0UgB0EOmnMkFaZftX</v>
      </c>
      <c r="S39" s="20">
        <f>INDEX(allsections[[S]:[Order]],MATCH(P39,allsections[SGUID],0),3)</f>
        <v>3</v>
      </c>
      <c r="T39" s="20">
        <f>INDEX(allsections[[S]:[Order]],MATCH(Q39,allsections[SGUID],0),3)</f>
        <v>0</v>
      </c>
      <c r="U39" t="str">
        <f>INDEX(sectionsubsection_download[],MATCH(sectionsubsection[[#This Row],[Title]],sectionsubsection_download[Title],0),6)</f>
        <v>OkwgpiefJyhKOx86JFmLs</v>
      </c>
      <c r="V39">
        <f>COUNTIF(Z:Z,sectionsubsection[[#This Row],[Title]])</f>
        <v>1</v>
      </c>
      <c r="Z39" s="28" t="s">
        <v>1751</v>
      </c>
      <c r="AA39" s="28" t="e">
        <f>INDEX(allsections[[S]:[Order]],MATCH(X39,allsections[SGUID],0),3)</f>
        <v>#N/A</v>
      </c>
      <c r="AB39" s="28" t="e">
        <f>INDEX(allsections[[S]:[Order]],MATCH(Y39,allsections[SGUID],0),3)</f>
        <v>#N/A</v>
      </c>
      <c r="AC39" t="s">
        <v>1752</v>
      </c>
    </row>
    <row r="40" spans="1:29" ht="57.6">
      <c r="A40" t="s">
        <v>1461</v>
      </c>
      <c r="B40" s="27" t="s">
        <v>1753</v>
      </c>
      <c r="C40" t="s">
        <v>138</v>
      </c>
      <c r="D40">
        <v>25</v>
      </c>
      <c r="P40" t="s">
        <v>1467</v>
      </c>
      <c r="Q40" t="s">
        <v>974</v>
      </c>
      <c r="R40" s="20" t="str">
        <f t="shared" si="1"/>
        <v>1LqxqbMnYmX3O47nTDkHLF5TvyR0UgB0EOmnMkFaZftX</v>
      </c>
      <c r="S40" s="20">
        <f>INDEX(allsections[[S]:[Order]],MATCH(P40,allsections[SGUID],0),3)</f>
        <v>11</v>
      </c>
      <c r="T40" s="20">
        <f>INDEX(allsections[[S]:[Order]],MATCH(Q40,allsections[SGUID],0),3)</f>
        <v>0</v>
      </c>
      <c r="U40" t="str">
        <f>INDEX(sectionsubsection_download[],MATCH(sectionsubsection[[#This Row],[Title]],sectionsubsection_download[Title],0),6)</f>
        <v>6CSFbUgkhrbJU87vlKmRUq</v>
      </c>
      <c r="V40">
        <f>COUNTIF(Z:Z,sectionsubsection[[#This Row],[Title]])</f>
        <v>1</v>
      </c>
      <c r="Z40" s="28" t="s">
        <v>1754</v>
      </c>
      <c r="AA40" s="28" t="e">
        <f>INDEX(allsections[[S]:[Order]],MATCH(X40,allsections[SGUID],0),3)</f>
        <v>#N/A</v>
      </c>
      <c r="AB40" s="28" t="e">
        <f>INDEX(allsections[[S]:[Order]],MATCH(Y40,allsections[SGUID],0),3)</f>
        <v>#N/A</v>
      </c>
      <c r="AC40" t="s">
        <v>1755</v>
      </c>
    </row>
    <row r="41" spans="1:29" ht="86.4">
      <c r="A41" t="s">
        <v>1756</v>
      </c>
      <c r="B41" s="27" t="s">
        <v>1757</v>
      </c>
      <c r="C41" t="s">
        <v>138</v>
      </c>
      <c r="D41">
        <v>1203</v>
      </c>
      <c r="P41" t="s">
        <v>1473</v>
      </c>
      <c r="Q41" t="s">
        <v>974</v>
      </c>
      <c r="R41" s="20" t="str">
        <f t="shared" si="1"/>
        <v>6PzSKiJw1bRFye5uX49taK5TvyR0UgB0EOmnMkFaZftX</v>
      </c>
      <c r="S41" s="20">
        <f>INDEX(allsections[[S]:[Order]],MATCH(P41,allsections[SGUID],0),3)</f>
        <v>5</v>
      </c>
      <c r="T41" s="20">
        <f>INDEX(allsections[[S]:[Order]],MATCH(Q41,allsections[SGUID],0),3)</f>
        <v>0</v>
      </c>
      <c r="U41" t="str">
        <f>INDEX(sectionsubsection_download[],MATCH(sectionsubsection[[#This Row],[Title]],sectionsubsection_download[Title],0),6)</f>
        <v>Oa7r1b8qY2CRF4UuPKcN3</v>
      </c>
      <c r="V41">
        <f>COUNTIF(Z:Z,sectionsubsection[[#This Row],[Title]])</f>
        <v>1</v>
      </c>
      <c r="Z41" s="28" t="s">
        <v>1758</v>
      </c>
      <c r="AA41" s="28" t="e">
        <f>INDEX(allsections[[S]:[Order]],MATCH(X41,allsections[SGUID],0),3)</f>
        <v>#N/A</v>
      </c>
      <c r="AB41" s="28" t="e">
        <f>INDEX(allsections[[S]:[Order]],MATCH(Y41,allsections[SGUID],0),3)</f>
        <v>#N/A</v>
      </c>
      <c r="AC41" t="s">
        <v>1759</v>
      </c>
    </row>
    <row r="42" spans="1:29" ht="72">
      <c r="A42" t="s">
        <v>1760</v>
      </c>
      <c r="B42" s="27" t="s">
        <v>1761</v>
      </c>
      <c r="C42" t="s">
        <v>138</v>
      </c>
      <c r="D42">
        <v>1201</v>
      </c>
      <c r="P42" t="s">
        <v>1490</v>
      </c>
      <c r="Q42" t="s">
        <v>974</v>
      </c>
      <c r="R42" s="20" t="str">
        <f t="shared" si="1"/>
        <v>3BmiRfV14Y9UArHysfO3zs5TvyR0UgB0EOmnMkFaZftX</v>
      </c>
      <c r="S42" s="20">
        <f>INDEX(allsections[[S]:[Order]],MATCH(P42,allsections[SGUID],0),3)</f>
        <v>21</v>
      </c>
      <c r="T42" s="20">
        <f>INDEX(allsections[[S]:[Order]],MATCH(Q42,allsections[SGUID],0),3)</f>
        <v>0</v>
      </c>
      <c r="U42" t="str">
        <f>INDEX(sectionsubsection_download[],MATCH(sectionsubsection[[#This Row],[Title]],sectionsubsection_download[Title],0),6)</f>
        <v>2KVEEE9taT1qBKZw1pM15e</v>
      </c>
      <c r="V42">
        <f>COUNTIF(Z:Z,sectionsubsection[[#This Row],[Title]])</f>
        <v>1</v>
      </c>
      <c r="Z42" s="28" t="s">
        <v>1762</v>
      </c>
      <c r="AA42" s="28" t="e">
        <f>INDEX(allsections[[S]:[Order]],MATCH(X42,allsections[SGUID],0),3)</f>
        <v>#N/A</v>
      </c>
      <c r="AB42" s="28" t="e">
        <f>INDEX(allsections[[S]:[Order]],MATCH(Y42,allsections[SGUID],0),3)</f>
        <v>#N/A</v>
      </c>
      <c r="AC42" t="s">
        <v>1763</v>
      </c>
    </row>
    <row r="43" spans="1:29" ht="72">
      <c r="A43" t="s">
        <v>1764</v>
      </c>
      <c r="B43" s="27" t="s">
        <v>1765</v>
      </c>
      <c r="C43" t="s">
        <v>138</v>
      </c>
      <c r="D43">
        <v>802</v>
      </c>
      <c r="P43" t="s">
        <v>1496</v>
      </c>
      <c r="Q43" t="s">
        <v>974</v>
      </c>
      <c r="R43" s="20" t="str">
        <f t="shared" si="1"/>
        <v>1gpvHRL3jcuK0YTVBxeDJK5TvyR0UgB0EOmnMkFaZftX</v>
      </c>
      <c r="S43" s="20">
        <f>INDEX(allsections[[S]:[Order]],MATCH(P43,allsections[SGUID],0),3)</f>
        <v>19</v>
      </c>
      <c r="T43" s="20">
        <f>INDEX(allsections[[S]:[Order]],MATCH(Q43,allsections[SGUID],0),3)</f>
        <v>0</v>
      </c>
      <c r="U43" t="str">
        <f>INDEX(sectionsubsection_download[],MATCH(sectionsubsection[[#This Row],[Title]],sectionsubsection_download[Title],0),6)</f>
        <v>4zSkvUbTdlSMEjoMX9r149</v>
      </c>
      <c r="V43">
        <f>COUNTIF(Z:Z,sectionsubsection[[#This Row],[Title]])</f>
        <v>1</v>
      </c>
      <c r="Z43" s="28" t="s">
        <v>1766</v>
      </c>
      <c r="AA43" s="28" t="e">
        <f>INDEX(allsections[[S]:[Order]],MATCH(X43,allsections[SGUID],0),3)</f>
        <v>#N/A</v>
      </c>
      <c r="AB43" s="28" t="e">
        <f>INDEX(allsections[[S]:[Order]],MATCH(Y43,allsections[SGUID],0),3)</f>
        <v>#N/A</v>
      </c>
      <c r="AC43" t="s">
        <v>1767</v>
      </c>
    </row>
    <row r="44" spans="1:29" ht="43.2">
      <c r="A44" t="s">
        <v>1768</v>
      </c>
      <c r="B44" s="27" t="s">
        <v>1769</v>
      </c>
      <c r="C44" t="s">
        <v>138</v>
      </c>
      <c r="D44">
        <v>8</v>
      </c>
      <c r="P44" t="s">
        <v>1527</v>
      </c>
      <c r="Q44" t="s">
        <v>1528</v>
      </c>
      <c r="R44" s="20" t="str">
        <f t="shared" si="1"/>
        <v>696jSQYmLVDJoD3UnofwTY4YYEAFlKQL7dZttPmpxB2F</v>
      </c>
      <c r="S44" s="20">
        <f>INDEX(allsections[[S]:[Order]],MATCH(P44,allsections[SGUID],0),3)</f>
        <v>30</v>
      </c>
      <c r="T44" s="20">
        <f>INDEX(allsections[[S]:[Order]],MATCH(Q44,allsections[SGUID],0),3)</f>
        <v>3001</v>
      </c>
      <c r="U44" t="str">
        <f>INDEX(sectionsubsection_download[],MATCH(sectionsubsection[[#This Row],[Title]],sectionsubsection_download[Title],0),6)</f>
        <v>3snGfVLt7Wxd5FZGpG4j8y</v>
      </c>
      <c r="V44">
        <f>COUNTIF(Z:Z,sectionsubsection[[#This Row],[Title]])</f>
        <v>1</v>
      </c>
      <c r="Z44" s="28" t="s">
        <v>1770</v>
      </c>
      <c r="AA44" s="28" t="e">
        <f>INDEX(allsections[[S]:[Order]],MATCH(X44,allsections[SGUID],0),3)</f>
        <v>#N/A</v>
      </c>
      <c r="AB44" s="28" t="e">
        <f>INDEX(allsections[[S]:[Order]],MATCH(Y44,allsections[SGUID],0),3)</f>
        <v>#N/A</v>
      </c>
      <c r="AC44" t="s">
        <v>1771</v>
      </c>
    </row>
    <row r="45" spans="1:29" ht="86.4">
      <c r="A45" t="s">
        <v>1772</v>
      </c>
      <c r="B45" s="27" t="s">
        <v>1773</v>
      </c>
      <c r="C45" t="s">
        <v>138</v>
      </c>
      <c r="D45">
        <v>701</v>
      </c>
      <c r="P45" t="s">
        <v>1527</v>
      </c>
      <c r="Q45" t="s">
        <v>1534</v>
      </c>
      <c r="R45" s="20" t="str">
        <f t="shared" si="1"/>
        <v>696jSQYmLVDJoD3UnofwTY253gbk0kdnSSFyQX6iFKWy</v>
      </c>
      <c r="S45" s="20">
        <f>INDEX(allsections[[S]:[Order]],MATCH(P45,allsections[SGUID],0),3)</f>
        <v>30</v>
      </c>
      <c r="T45" s="20">
        <f>INDEX(allsections[[S]:[Order]],MATCH(Q45,allsections[SGUID],0),3)</f>
        <v>3005</v>
      </c>
      <c r="U45" t="str">
        <f>INDEX(sectionsubsection_download[],MATCH(sectionsubsection[[#This Row],[Title]],sectionsubsection_download[Title],0),6)</f>
        <v>4V5PDUBdj9Q0i7fbGfInQk</v>
      </c>
      <c r="V45">
        <f>COUNTIF(Z:Z,sectionsubsection[[#This Row],[Title]])</f>
        <v>1</v>
      </c>
      <c r="Z45" s="28" t="s">
        <v>1774</v>
      </c>
      <c r="AA45" s="28" t="e">
        <f>INDEX(allsections[[S]:[Order]],MATCH(X45,allsections[SGUID],0),3)</f>
        <v>#N/A</v>
      </c>
      <c r="AB45" s="28" t="e">
        <f>INDEX(allsections[[S]:[Order]],MATCH(Y45,allsections[SGUID],0),3)</f>
        <v>#N/A</v>
      </c>
      <c r="AC45" t="s">
        <v>1775</v>
      </c>
    </row>
    <row r="46" spans="1:29" ht="86.4">
      <c r="A46" t="s">
        <v>1776</v>
      </c>
      <c r="B46" s="27" t="s">
        <v>1777</v>
      </c>
      <c r="C46" t="s">
        <v>138</v>
      </c>
      <c r="D46">
        <v>7</v>
      </c>
      <c r="P46" t="s">
        <v>1602</v>
      </c>
      <c r="Q46" t="s">
        <v>974</v>
      </c>
      <c r="R46" s="20" t="str">
        <f t="shared" si="1"/>
        <v>64cWD91pr0geaTi2ASvLb5TvyR0UgB0EOmnMkFaZftX</v>
      </c>
      <c r="S46" s="20">
        <f>INDEX(allsections[[S]:[Order]],MATCH(P46,allsections[SGUID],0),3)</f>
        <v>13</v>
      </c>
      <c r="T46" s="20">
        <f>INDEX(allsections[[S]:[Order]],MATCH(Q46,allsections[SGUID],0),3)</f>
        <v>0</v>
      </c>
      <c r="U46" t="str">
        <f>INDEX(sectionsubsection_download[],MATCH(sectionsubsection[[#This Row],[Title]],sectionsubsection_download[Title],0),6)</f>
        <v>2I5R4B5uqBuxo2ybSCGbHu</v>
      </c>
      <c r="V46">
        <f>COUNTIF(Z:Z,sectionsubsection[[#This Row],[Title]])</f>
        <v>1</v>
      </c>
      <c r="Z46" s="28" t="s">
        <v>1778</v>
      </c>
      <c r="AA46" s="28" t="e">
        <f>INDEX(allsections[[S]:[Order]],MATCH(X46,allsections[SGUID],0),3)</f>
        <v>#N/A</v>
      </c>
      <c r="AB46" s="28" t="e">
        <f>INDEX(allsections[[S]:[Order]],MATCH(Y46,allsections[SGUID],0),3)</f>
        <v>#N/A</v>
      </c>
      <c r="AC46" t="s">
        <v>1779</v>
      </c>
    </row>
    <row r="47" spans="1:29" ht="57.6">
      <c r="A47" t="s">
        <v>1780</v>
      </c>
      <c r="B47" s="27" t="s">
        <v>1781</v>
      </c>
      <c r="C47" t="s">
        <v>138</v>
      </c>
      <c r="D47">
        <v>406</v>
      </c>
      <c r="P47" t="s">
        <v>1555</v>
      </c>
      <c r="Q47" t="s">
        <v>1591</v>
      </c>
      <c r="R47" s="20" t="str">
        <f t="shared" si="1"/>
        <v>6SSbkfthK0LYaxbv5b14GBCewd3FqcwBMtVtTDK4h9s</v>
      </c>
      <c r="S47" s="20">
        <f>INDEX(allsections[[S]:[Order]],MATCH(P47,allsections[SGUID],0),3)</f>
        <v>33</v>
      </c>
      <c r="T47" s="20">
        <f>INDEX(allsections[[S]:[Order]],MATCH(Q47,allsections[SGUID],0),3)</f>
        <v>3301</v>
      </c>
      <c r="U47" t="str">
        <f>INDEX(sectionsubsection_download[],MATCH(sectionsubsection[[#This Row],[Title]],sectionsubsection_download[Title],0),6)</f>
        <v>3LyKIn2zocb3lDNExH1RfM</v>
      </c>
      <c r="V47">
        <f>COUNTIF(Z:Z,sectionsubsection[[#This Row],[Title]])</f>
        <v>1</v>
      </c>
      <c r="Z47" s="28" t="s">
        <v>1782</v>
      </c>
      <c r="AA47" s="28" t="e">
        <f>INDEX(allsections[[S]:[Order]],MATCH(X47,allsections[SGUID],0),3)</f>
        <v>#N/A</v>
      </c>
      <c r="AB47" s="28" t="e">
        <f>INDEX(allsections[[S]:[Order]],MATCH(Y47,allsections[SGUID],0),3)</f>
        <v>#N/A</v>
      </c>
      <c r="AC47" t="s">
        <v>1783</v>
      </c>
    </row>
    <row r="48" spans="1:29" ht="409.6">
      <c r="A48" t="s">
        <v>1784</v>
      </c>
      <c r="B48" s="27" t="s">
        <v>1785</v>
      </c>
      <c r="C48" s="27" t="s">
        <v>1786</v>
      </c>
      <c r="D48">
        <v>101</v>
      </c>
      <c r="P48" t="s">
        <v>1555</v>
      </c>
      <c r="Q48" t="s">
        <v>1580</v>
      </c>
      <c r="R48" s="20" t="str">
        <f t="shared" si="1"/>
        <v>6SSbkfthK0LYaxbv5b14GB7h4leQtnNFBbHHWbgN8lXM</v>
      </c>
      <c r="S48" s="20">
        <f>INDEX(allsections[[S]:[Order]],MATCH(P48,allsections[SGUID],0),3)</f>
        <v>33</v>
      </c>
      <c r="T48" s="20">
        <f>INDEX(allsections[[S]:[Order]],MATCH(Q48,allsections[SGUID],0),3)</f>
        <v>3302</v>
      </c>
      <c r="U48" t="str">
        <f>INDEX(sectionsubsection_download[],MATCH(sectionsubsection[[#This Row],[Title]],sectionsubsection_download[Title],0),6)</f>
        <v>7eAOPa3QKXk7fUsXuWAZQT</v>
      </c>
      <c r="V48">
        <f>COUNTIF(Z:Z,sectionsubsection[[#This Row],[Title]])</f>
        <v>1</v>
      </c>
      <c r="Z48" s="28" t="s">
        <v>1787</v>
      </c>
      <c r="AA48" s="28" t="e">
        <f>INDEX(allsections[[S]:[Order]],MATCH(X48,allsections[SGUID],0),3)</f>
        <v>#N/A</v>
      </c>
      <c r="AB48" s="28" t="e">
        <f>INDEX(allsections[[S]:[Order]],MATCH(Y48,allsections[SGUID],0),3)</f>
        <v>#N/A</v>
      </c>
      <c r="AC48" t="s">
        <v>1788</v>
      </c>
    </row>
    <row r="49" spans="1:29" ht="43.2">
      <c r="A49" t="s">
        <v>1789</v>
      </c>
      <c r="B49" s="27" t="s">
        <v>1790</v>
      </c>
      <c r="C49" s="27" t="s">
        <v>138</v>
      </c>
      <c r="D49">
        <v>1</v>
      </c>
      <c r="P49" t="s">
        <v>1555</v>
      </c>
      <c r="Q49" t="s">
        <v>1574</v>
      </c>
      <c r="R49" s="20" t="str">
        <f t="shared" si="1"/>
        <v>6SSbkfthK0LYaxbv5b14GB5RnRCz8ee4Zl9QUgeRKTHd</v>
      </c>
      <c r="S49" s="20">
        <f>INDEX(allsections[[S]:[Order]],MATCH(P49,allsections[SGUID],0),3)</f>
        <v>33</v>
      </c>
      <c r="T49" s="20">
        <f>INDEX(allsections[[S]:[Order]],MATCH(Q49,allsections[SGUID],0),3)</f>
        <v>3303</v>
      </c>
      <c r="U49" t="str">
        <f>INDEX(sectionsubsection_download[],MATCH(sectionsubsection[[#This Row],[Title]],sectionsubsection_download[Title],0),6)</f>
        <v>1o2yFFL4vOygH47fNAZmGV</v>
      </c>
      <c r="V49">
        <f>COUNTIF(Z:Z,sectionsubsection[[#This Row],[Title]])</f>
        <v>1</v>
      </c>
      <c r="Z49" s="28" t="s">
        <v>1791</v>
      </c>
      <c r="AA49" s="28" t="e">
        <f>INDEX(allsections[[S]:[Order]],MATCH(X49,allsections[SGUID],0),3)</f>
        <v>#N/A</v>
      </c>
      <c r="AB49" s="28" t="e">
        <f>INDEX(allsections[[S]:[Order]],MATCH(Y49,allsections[SGUID],0),3)</f>
        <v>#N/A</v>
      </c>
      <c r="AC49" t="s">
        <v>1792</v>
      </c>
    </row>
    <row r="50" spans="1:29" ht="115.2">
      <c r="A50" t="s">
        <v>1793</v>
      </c>
      <c r="B50" s="27" t="s">
        <v>1794</v>
      </c>
      <c r="C50" s="27" t="s">
        <v>138</v>
      </c>
      <c r="D50">
        <v>21</v>
      </c>
      <c r="P50" t="s">
        <v>1555</v>
      </c>
      <c r="Q50" t="s">
        <v>1556</v>
      </c>
      <c r="R50" s="20" t="str">
        <f t="shared" si="1"/>
        <v>6SSbkfthK0LYaxbv5b14GB1vk62VlZg3Zq6bcgLfSxGJ</v>
      </c>
      <c r="S50" s="20">
        <f>INDEX(allsections[[S]:[Order]],MATCH(P50,allsections[SGUID],0),3)</f>
        <v>33</v>
      </c>
      <c r="T50" s="20">
        <f>INDEX(allsections[[S]:[Order]],MATCH(Q50,allsections[SGUID],0),3)</f>
        <v>3306</v>
      </c>
      <c r="U50" t="str">
        <f>INDEX(sectionsubsection_download[],MATCH(sectionsubsection[[#This Row],[Title]],sectionsubsection_download[Title],0),6)</f>
        <v>31PFCSQaqCuB8q57zJg6RP</v>
      </c>
      <c r="V50">
        <f>COUNTIF(Z:Z,sectionsubsection[[#This Row],[Title]])</f>
        <v>1</v>
      </c>
      <c r="Z50" s="28" t="s">
        <v>1795</v>
      </c>
      <c r="AA50" s="28" t="e">
        <f>INDEX(allsections[[S]:[Order]],MATCH(X50,allsections[SGUID],0),3)</f>
        <v>#N/A</v>
      </c>
      <c r="AB50" s="28" t="e">
        <f>INDEX(allsections[[S]:[Order]],MATCH(Y50,allsections[SGUID],0),3)</f>
        <v>#N/A</v>
      </c>
      <c r="AC50" t="s">
        <v>1796</v>
      </c>
    </row>
    <row r="51" spans="1:29" ht="86.4">
      <c r="A51" t="s">
        <v>1797</v>
      </c>
      <c r="B51" s="27" t="s">
        <v>1798</v>
      </c>
      <c r="C51" s="27"/>
      <c r="D51">
        <v>32</v>
      </c>
      <c r="P51" t="s">
        <v>1555</v>
      </c>
      <c r="Q51" t="s">
        <v>1562</v>
      </c>
      <c r="R51" s="20" t="str">
        <f t="shared" si="1"/>
        <v>6SSbkfthK0LYaxbv5b14GB1OZTzJWvKeCm4lQLj2de5o</v>
      </c>
      <c r="S51" s="20">
        <f>INDEX(allsections[[S]:[Order]],MATCH(P51,allsections[SGUID],0),3)</f>
        <v>33</v>
      </c>
      <c r="T51" s="20">
        <f>INDEX(allsections[[S]:[Order]],MATCH(Q51,allsections[SGUID],0),3)</f>
        <v>3304</v>
      </c>
      <c r="U51" t="str">
        <f>INDEX(sectionsubsection_download[],MATCH(sectionsubsection[[#This Row],[Title]],sectionsubsection_download[Title],0),6)</f>
        <v>1P5WF4AhiUVjKU0eMjYNP3</v>
      </c>
      <c r="V51">
        <f>COUNTIF(Z:Z,sectionsubsection[[#This Row],[Title]])</f>
        <v>1</v>
      </c>
      <c r="Z51" s="28" t="s">
        <v>1799</v>
      </c>
      <c r="AA51" s="28" t="e">
        <f>INDEX(allsections[[S]:[Order]],MATCH(X51,allsections[SGUID],0),3)</f>
        <v>#N/A</v>
      </c>
      <c r="AB51" s="28" t="e">
        <f>INDEX(allsections[[S]:[Order]],MATCH(Y51,allsections[SGUID],0),3)</f>
        <v>#N/A</v>
      </c>
      <c r="AC51" t="s">
        <v>1800</v>
      </c>
    </row>
    <row r="52" spans="1:29" ht="43.2">
      <c r="A52" t="s">
        <v>1801</v>
      </c>
      <c r="B52" s="27" t="s">
        <v>1802</v>
      </c>
      <c r="C52" s="27"/>
      <c r="D52">
        <v>503</v>
      </c>
      <c r="P52" t="s">
        <v>1416</v>
      </c>
      <c r="Q52" t="s">
        <v>1417</v>
      </c>
      <c r="R52" s="20" t="str">
        <f t="shared" si="1"/>
        <v>6mrYpZ2GcLZ7AP1RVVry5GaeLabNl3CjngCaQDiZCnP</v>
      </c>
      <c r="S52" s="20">
        <f>INDEX(allsections[[S]:[Order]],MATCH(P52,allsections[SGUID],0),3)</f>
        <v>32</v>
      </c>
      <c r="T52" s="20">
        <f>INDEX(allsections[[S]:[Order]],MATCH(Q52,allsections[SGUID],0),3)</f>
        <v>3201</v>
      </c>
      <c r="U52" t="str">
        <f>INDEX(sectionsubsection_download[],MATCH(sectionsubsection[[#This Row],[Title]],sectionsubsection_download[Title],0),6)</f>
        <v>64tLhqUpveB3E8yVXVsubo</v>
      </c>
      <c r="V52">
        <f>COUNTIF(Z:Z,sectionsubsection[[#This Row],[Title]])</f>
        <v>1</v>
      </c>
      <c r="Z52" s="28" t="s">
        <v>1803</v>
      </c>
      <c r="AA52" s="28" t="e">
        <f>INDEX(allsections[[S]:[Order]],MATCH(X52,allsections[SGUID],0),3)</f>
        <v>#N/A</v>
      </c>
      <c r="AB52" s="28" t="e">
        <f>INDEX(allsections[[S]:[Order]],MATCH(Y52,allsections[SGUID],0),3)</f>
        <v>#N/A</v>
      </c>
      <c r="AC52" t="s">
        <v>1804</v>
      </c>
    </row>
    <row r="53" spans="1:29" ht="409.6">
      <c r="A53" t="s">
        <v>1805</v>
      </c>
      <c r="B53" s="27" t="s">
        <v>1806</v>
      </c>
      <c r="C53" s="27" t="s">
        <v>1807</v>
      </c>
      <c r="D53">
        <v>1</v>
      </c>
      <c r="P53" t="s">
        <v>1416</v>
      </c>
      <c r="Q53" t="s">
        <v>1440</v>
      </c>
      <c r="R53" s="20" t="str">
        <f t="shared" si="1"/>
        <v>6mrYpZ2GcLZ7AP1RVVry5G7te0V5sEO4j2gdaCHhqwRe</v>
      </c>
      <c r="S53" s="20">
        <f>INDEX(allsections[[S]:[Order]],MATCH(P53,allsections[SGUID],0),3)</f>
        <v>32</v>
      </c>
      <c r="T53" s="20">
        <f>INDEX(allsections[[S]:[Order]],MATCH(Q53,allsections[SGUID],0),3)</f>
        <v>3202</v>
      </c>
      <c r="U53" t="str">
        <f>INDEX(sectionsubsection_download[],MATCH(sectionsubsection[[#This Row],[Title]],sectionsubsection_download[Title],0),6)</f>
        <v>3G6XCS3kXxaiT6An6fyXYY</v>
      </c>
      <c r="V53">
        <f>COUNTIF(Z:Z,sectionsubsection[[#This Row],[Title]])</f>
        <v>1</v>
      </c>
      <c r="Z53" s="28" t="s">
        <v>1808</v>
      </c>
      <c r="AA53" s="28" t="e">
        <f>INDEX(allsections[[S]:[Order]],MATCH(X53,allsections[SGUID],0),3)</f>
        <v>#N/A</v>
      </c>
      <c r="AB53" s="28" t="e">
        <f>INDEX(allsections[[S]:[Order]],MATCH(Y53,allsections[SGUID],0),3)</f>
        <v>#N/A</v>
      </c>
      <c r="AC53" t="s">
        <v>1809</v>
      </c>
    </row>
    <row r="54" spans="1:29" ht="72">
      <c r="A54" t="s">
        <v>1810</v>
      </c>
      <c r="B54" s="27" t="s">
        <v>1811</v>
      </c>
      <c r="C54" s="27"/>
      <c r="D54">
        <v>33</v>
      </c>
      <c r="P54" t="s">
        <v>1416</v>
      </c>
      <c r="Q54" t="s">
        <v>1429</v>
      </c>
      <c r="R54" s="20" t="str">
        <f t="shared" si="1"/>
        <v>6mrYpZ2GcLZ7AP1RVVry5G7FzFPUI62I8icT9zFiqYBn</v>
      </c>
      <c r="S54" s="20">
        <f>INDEX(allsections[[S]:[Order]],MATCH(P54,allsections[SGUID],0),3)</f>
        <v>32</v>
      </c>
      <c r="T54" s="20">
        <f>INDEX(allsections[[S]:[Order]],MATCH(Q54,allsections[SGUID],0),3)</f>
        <v>3209</v>
      </c>
      <c r="U54" t="str">
        <f>INDEX(sectionsubsection_download[],MATCH(sectionsubsection[[#This Row],[Title]],sectionsubsection_download[Title],0),6)</f>
        <v>7qLHXfgMF1BvtNhEoTrOl1</v>
      </c>
      <c r="V54">
        <f>COUNTIF(Z:Z,sectionsubsection[[#This Row],[Title]])</f>
        <v>1</v>
      </c>
      <c r="Z54" s="28" t="s">
        <v>1812</v>
      </c>
      <c r="AA54" s="28" t="e">
        <f>INDEX(allsections[[S]:[Order]],MATCH(X54,allsections[SGUID],0),3)</f>
        <v>#N/A</v>
      </c>
      <c r="AB54" s="28" t="e">
        <f>INDEX(allsections[[S]:[Order]],MATCH(Y54,allsections[SGUID],0),3)</f>
        <v>#N/A</v>
      </c>
      <c r="AC54" t="s">
        <v>1813</v>
      </c>
    </row>
    <row r="55" spans="1:29" ht="72">
      <c r="A55" t="s">
        <v>1814</v>
      </c>
      <c r="B55" s="27" t="s">
        <v>1815</v>
      </c>
      <c r="C55" s="27"/>
      <c r="D55">
        <v>31</v>
      </c>
      <c r="P55" t="s">
        <v>1446</v>
      </c>
      <c r="Q55" t="s">
        <v>1447</v>
      </c>
      <c r="R55" s="20" t="str">
        <f t="shared" si="1"/>
        <v>2apQYV4sVGueZxb722p88222v7nnkQpO82gWNsHA3e6i</v>
      </c>
      <c r="S55" s="20">
        <f>INDEX(allsections[[S]:[Order]],MATCH(P55,allsections[SGUID],0),3)</f>
        <v>20</v>
      </c>
      <c r="T55" s="20">
        <f>INDEX(allsections[[S]:[Order]],MATCH(Q55,allsections[SGUID],0),3)</f>
        <v>2003</v>
      </c>
      <c r="U55" t="str">
        <f>INDEX(sectionsubsection_download[],MATCH(sectionsubsection[[#This Row],[Title]],sectionsubsection_download[Title],0),6)</f>
        <v>7cF7TZI0Gd9xPsfARGQ9l9</v>
      </c>
      <c r="V55">
        <f>COUNTIF(Z:Z,sectionsubsection[[#This Row],[Title]])</f>
        <v>1</v>
      </c>
      <c r="Z55" s="28" t="s">
        <v>1816</v>
      </c>
      <c r="AA55" s="28" t="e">
        <f>INDEX(allsections[[S]:[Order]],MATCH(X55,allsections[SGUID],0),3)</f>
        <v>#N/A</v>
      </c>
      <c r="AB55" s="28" t="e">
        <f>INDEX(allsections[[S]:[Order]],MATCH(Y55,allsections[SGUID],0),3)</f>
        <v>#N/A</v>
      </c>
      <c r="AC55" t="s">
        <v>1817</v>
      </c>
    </row>
    <row r="56" spans="1:29" ht="57.6">
      <c r="A56" t="s">
        <v>1818</v>
      </c>
      <c r="B56" s="27" t="s">
        <v>1819</v>
      </c>
      <c r="C56" s="27"/>
      <c r="D56">
        <v>30</v>
      </c>
      <c r="Z56" s="28" t="s">
        <v>1820</v>
      </c>
      <c r="AA56" s="28" t="e">
        <f>INDEX(allsections[[S]:[Order]],MATCH(X56,allsections[SGUID],0),3)</f>
        <v>#N/A</v>
      </c>
      <c r="AB56" s="28" t="e">
        <f>INDEX(allsections[[S]:[Order]],MATCH(Y56,allsections[SGUID],0),3)</f>
        <v>#N/A</v>
      </c>
      <c r="AC56" t="s">
        <v>1821</v>
      </c>
    </row>
    <row r="57" spans="1:29" ht="57.6">
      <c r="A57" t="s">
        <v>1822</v>
      </c>
      <c r="B57" s="27" t="s">
        <v>1823</v>
      </c>
      <c r="C57" s="27"/>
      <c r="D57">
        <v>28</v>
      </c>
      <c r="Z57" s="28" t="s">
        <v>1824</v>
      </c>
      <c r="AA57" s="28" t="e">
        <f>INDEX(allsections[[S]:[Order]],MATCH(X57,allsections[SGUID],0),3)</f>
        <v>#N/A</v>
      </c>
      <c r="AB57" s="28" t="e">
        <f>INDEX(allsections[[S]:[Order]],MATCH(Y57,allsections[SGUID],0),3)</f>
        <v>#N/A</v>
      </c>
      <c r="AC57" t="s">
        <v>1825</v>
      </c>
    </row>
    <row r="58" spans="1:29" ht="100.8">
      <c r="A58" t="s">
        <v>1826</v>
      </c>
      <c r="B58" s="27" t="s">
        <v>1827</v>
      </c>
      <c r="C58" s="27"/>
      <c r="D58">
        <v>27</v>
      </c>
      <c r="Z58" s="28" t="s">
        <v>1828</v>
      </c>
      <c r="AA58" s="28" t="e">
        <f>INDEX(allsections[[S]:[Order]],MATCH(X58,allsections[SGUID],0),3)</f>
        <v>#N/A</v>
      </c>
      <c r="AB58" s="28" t="e">
        <f>INDEX(allsections[[S]:[Order]],MATCH(Y58,allsections[SGUID],0),3)</f>
        <v>#N/A</v>
      </c>
      <c r="AC58" t="s">
        <v>1829</v>
      </c>
    </row>
    <row r="59" spans="1:29" ht="86.4">
      <c r="A59" t="s">
        <v>1830</v>
      </c>
      <c r="B59" s="27" t="s">
        <v>1831</v>
      </c>
      <c r="C59" s="27"/>
      <c r="D59">
        <v>26</v>
      </c>
      <c r="Z59" s="28" t="s">
        <v>1832</v>
      </c>
      <c r="AA59" s="28" t="e">
        <f>INDEX(allsections[[S]:[Order]],MATCH(X59,allsections[SGUID],0),3)</f>
        <v>#N/A</v>
      </c>
      <c r="AB59" s="28" t="e">
        <f>INDEX(allsections[[S]:[Order]],MATCH(Y59,allsections[SGUID],0),3)</f>
        <v>#N/A</v>
      </c>
      <c r="AC59" t="s">
        <v>1833</v>
      </c>
    </row>
    <row r="60" spans="1:29" ht="100.8">
      <c r="A60" t="s">
        <v>1834</v>
      </c>
      <c r="B60" s="27" t="s">
        <v>1835</v>
      </c>
      <c r="C60" s="27"/>
      <c r="D60">
        <v>24</v>
      </c>
      <c r="Z60" s="28" t="s">
        <v>1836</v>
      </c>
      <c r="AA60" s="28" t="e">
        <f>INDEX(allsections[[S]:[Order]],MATCH(X60,allsections[SGUID],0),3)</f>
        <v>#N/A</v>
      </c>
      <c r="AB60" s="28" t="e">
        <f>INDEX(allsections[[S]:[Order]],MATCH(Y60,allsections[SGUID],0),3)</f>
        <v>#N/A</v>
      </c>
      <c r="AC60" t="s">
        <v>1837</v>
      </c>
    </row>
    <row r="61" spans="1:29" ht="57.6">
      <c r="A61" t="s">
        <v>1838</v>
      </c>
      <c r="B61" s="27" t="s">
        <v>1839</v>
      </c>
      <c r="C61" s="27"/>
      <c r="D61">
        <v>23</v>
      </c>
      <c r="Z61" s="28" t="s">
        <v>1840</v>
      </c>
      <c r="AA61" s="28" t="e">
        <f>INDEX(allsections[[S]:[Order]],MATCH(X61,allsections[SGUID],0),3)</f>
        <v>#N/A</v>
      </c>
      <c r="AB61" s="28" t="e">
        <f>INDEX(allsections[[S]:[Order]],MATCH(Y61,allsections[SGUID],0),3)</f>
        <v>#N/A</v>
      </c>
      <c r="AC61" t="s">
        <v>1841</v>
      </c>
    </row>
    <row r="62" spans="1:29" ht="86.4">
      <c r="A62" t="s">
        <v>1842</v>
      </c>
      <c r="B62" s="27" t="s">
        <v>1843</v>
      </c>
      <c r="C62" s="27"/>
      <c r="D62">
        <v>22</v>
      </c>
      <c r="Z62" s="28" t="s">
        <v>1844</v>
      </c>
      <c r="AA62" s="28" t="e">
        <f>INDEX(allsections[[S]:[Order]],MATCH(X62,allsections[SGUID],0),3)</f>
        <v>#N/A</v>
      </c>
      <c r="AB62" s="28" t="e">
        <f>INDEX(allsections[[S]:[Order]],MATCH(Y62,allsections[SGUID],0),3)</f>
        <v>#N/A</v>
      </c>
      <c r="AC62" t="s">
        <v>1845</v>
      </c>
    </row>
    <row r="63" spans="1:29" ht="57.6">
      <c r="A63" t="s">
        <v>1846</v>
      </c>
      <c r="B63" s="27" t="s">
        <v>1847</v>
      </c>
      <c r="C63" s="27"/>
      <c r="D63">
        <v>21</v>
      </c>
      <c r="Z63" s="28" t="s">
        <v>1848</v>
      </c>
      <c r="AA63" s="28" t="e">
        <f>INDEX(allsections[[S]:[Order]],MATCH(X63,allsections[SGUID],0),3)</f>
        <v>#N/A</v>
      </c>
      <c r="AB63" s="28" t="e">
        <f>INDEX(allsections[[S]:[Order]],MATCH(Y63,allsections[SGUID],0),3)</f>
        <v>#N/A</v>
      </c>
      <c r="AC63" t="s">
        <v>1849</v>
      </c>
    </row>
    <row r="64" spans="1:29" ht="100.8">
      <c r="A64" t="s">
        <v>1850</v>
      </c>
      <c r="B64" s="27" t="s">
        <v>1851</v>
      </c>
      <c r="C64" s="27"/>
      <c r="D64">
        <v>20</v>
      </c>
      <c r="Z64" s="28" t="s">
        <v>1852</v>
      </c>
      <c r="AA64" s="28" t="e">
        <f>INDEX(allsections[[S]:[Order]],MATCH(X64,allsections[SGUID],0),3)</f>
        <v>#N/A</v>
      </c>
      <c r="AB64" s="28" t="e">
        <f>INDEX(allsections[[S]:[Order]],MATCH(Y64,allsections[SGUID],0),3)</f>
        <v>#N/A</v>
      </c>
      <c r="AC64" t="s">
        <v>1853</v>
      </c>
    </row>
    <row r="65" spans="1:29" ht="28.8">
      <c r="A65" t="s">
        <v>1854</v>
      </c>
      <c r="B65" s="27" t="s">
        <v>1855</v>
      </c>
      <c r="C65" s="27"/>
      <c r="D65">
        <v>19</v>
      </c>
      <c r="Z65" s="28" t="s">
        <v>1856</v>
      </c>
      <c r="AA65" s="28" t="e">
        <f>INDEX(allsections[[S]:[Order]],MATCH(X65,allsections[SGUID],0),3)</f>
        <v>#N/A</v>
      </c>
      <c r="AB65" s="28" t="e">
        <f>INDEX(allsections[[S]:[Order]],MATCH(Y65,allsections[SGUID],0),3)</f>
        <v>#N/A</v>
      </c>
      <c r="AC65" t="s">
        <v>1857</v>
      </c>
    </row>
    <row r="66" spans="1:29" ht="57.6">
      <c r="A66" t="s">
        <v>1858</v>
      </c>
      <c r="B66" s="27" t="s">
        <v>1859</v>
      </c>
      <c r="C66" s="27"/>
      <c r="D66">
        <v>18</v>
      </c>
      <c r="Z66" s="28" t="s">
        <v>1860</v>
      </c>
      <c r="AA66" s="28" t="e">
        <f>INDEX(allsections[[S]:[Order]],MATCH(X66,allsections[SGUID],0),3)</f>
        <v>#N/A</v>
      </c>
      <c r="AB66" s="28" t="e">
        <f>INDEX(allsections[[S]:[Order]],MATCH(Y66,allsections[SGUID],0),3)</f>
        <v>#N/A</v>
      </c>
      <c r="AC66" t="s">
        <v>1861</v>
      </c>
    </row>
    <row r="67" spans="1:29" ht="43.2">
      <c r="A67" t="s">
        <v>1862</v>
      </c>
      <c r="B67" s="27" t="s">
        <v>1863</v>
      </c>
      <c r="C67" s="27"/>
      <c r="D67">
        <v>17</v>
      </c>
      <c r="Z67" s="28" t="s">
        <v>1864</v>
      </c>
      <c r="AA67" s="28" t="e">
        <f>INDEX(allsections[[S]:[Order]],MATCH(X67,allsections[SGUID],0),3)</f>
        <v>#N/A</v>
      </c>
      <c r="AB67" s="28" t="e">
        <f>INDEX(allsections[[S]:[Order]],MATCH(Y67,allsections[SGUID],0),3)</f>
        <v>#N/A</v>
      </c>
      <c r="AC67" t="s">
        <v>1865</v>
      </c>
    </row>
    <row r="68" spans="1:29" ht="43.2">
      <c r="A68" t="s">
        <v>1866</v>
      </c>
      <c r="B68" s="27" t="s">
        <v>1867</v>
      </c>
      <c r="C68" s="27"/>
      <c r="D68">
        <v>16</v>
      </c>
      <c r="Z68" s="28" t="s">
        <v>1868</v>
      </c>
      <c r="AA68" s="28" t="e">
        <f>INDEX(allsections[[S]:[Order]],MATCH(X68,allsections[SGUID],0),3)</f>
        <v>#N/A</v>
      </c>
      <c r="AB68" s="28" t="e">
        <f>INDEX(allsections[[S]:[Order]],MATCH(Y68,allsections[SGUID],0),3)</f>
        <v>#N/A</v>
      </c>
      <c r="AC68" t="s">
        <v>1869</v>
      </c>
    </row>
    <row r="69" spans="1:29" ht="43.2">
      <c r="A69" t="s">
        <v>1870</v>
      </c>
      <c r="B69" s="27" t="s">
        <v>1871</v>
      </c>
      <c r="C69" s="27"/>
      <c r="D69">
        <v>15</v>
      </c>
      <c r="Z69" s="28" t="s">
        <v>1872</v>
      </c>
      <c r="AA69" s="28" t="e">
        <f>INDEX(allsections[[S]:[Order]],MATCH(X69,allsections[SGUID],0),3)</f>
        <v>#N/A</v>
      </c>
      <c r="AB69" s="28" t="e">
        <f>INDEX(allsections[[S]:[Order]],MATCH(Y69,allsections[SGUID],0),3)</f>
        <v>#N/A</v>
      </c>
      <c r="AC69" t="s">
        <v>1873</v>
      </c>
    </row>
    <row r="70" spans="1:29" ht="86.4">
      <c r="A70" t="s">
        <v>1874</v>
      </c>
      <c r="B70" s="27" t="s">
        <v>1875</v>
      </c>
      <c r="C70" s="27"/>
      <c r="D70">
        <v>14</v>
      </c>
      <c r="Z70" s="28" t="s">
        <v>1876</v>
      </c>
      <c r="AA70" s="28" t="e">
        <f>INDEX(allsections[[S]:[Order]],MATCH(X70,allsections[SGUID],0),3)</f>
        <v>#N/A</v>
      </c>
      <c r="AB70" s="28" t="e">
        <f>INDEX(allsections[[S]:[Order]],MATCH(Y70,allsections[SGUID],0),3)</f>
        <v>#N/A</v>
      </c>
      <c r="AC70" t="s">
        <v>1877</v>
      </c>
    </row>
    <row r="71" spans="1:29" ht="57.6">
      <c r="A71" t="s">
        <v>1878</v>
      </c>
      <c r="B71" s="27" t="s">
        <v>1879</v>
      </c>
      <c r="C71" s="27"/>
      <c r="D71">
        <v>13</v>
      </c>
      <c r="Z71" s="28" t="s">
        <v>1880</v>
      </c>
      <c r="AA71" s="28" t="e">
        <f>INDEX(allsections[[S]:[Order]],MATCH(X71,allsections[SGUID],0),3)</f>
        <v>#N/A</v>
      </c>
      <c r="AB71" s="28" t="e">
        <f>INDEX(allsections[[S]:[Order]],MATCH(Y71,allsections[SGUID],0),3)</f>
        <v>#N/A</v>
      </c>
      <c r="AC71" t="s">
        <v>1881</v>
      </c>
    </row>
    <row r="72" spans="1:29" ht="57.6">
      <c r="A72" t="s">
        <v>1882</v>
      </c>
      <c r="B72" s="27" t="s">
        <v>1883</v>
      </c>
      <c r="C72" s="27"/>
      <c r="D72">
        <v>12</v>
      </c>
      <c r="Z72" s="28" t="s">
        <v>1884</v>
      </c>
      <c r="AA72" s="28" t="e">
        <f>INDEX(allsections[[S]:[Order]],MATCH(X72,allsections[SGUID],0),3)</f>
        <v>#N/A</v>
      </c>
      <c r="AB72" s="28" t="e">
        <f>INDEX(allsections[[S]:[Order]],MATCH(Y72,allsections[SGUID],0),3)</f>
        <v>#N/A</v>
      </c>
      <c r="AC72" t="s">
        <v>1885</v>
      </c>
    </row>
    <row r="73" spans="1:29" ht="86.4">
      <c r="A73" t="s">
        <v>1886</v>
      </c>
      <c r="B73" s="27" t="s">
        <v>1887</v>
      </c>
      <c r="C73" s="27"/>
      <c r="D73">
        <v>11</v>
      </c>
      <c r="Z73" s="28" t="s">
        <v>1888</v>
      </c>
      <c r="AA73" s="28" t="e">
        <f>INDEX(allsections[[S]:[Order]],MATCH(X73,allsections[SGUID],0),3)</f>
        <v>#N/A</v>
      </c>
      <c r="AB73" s="28" t="e">
        <f>INDEX(allsections[[S]:[Order]],MATCH(Y73,allsections[SGUID],0),3)</f>
        <v>#N/A</v>
      </c>
      <c r="AC73" t="s">
        <v>1889</v>
      </c>
    </row>
    <row r="74" spans="1:29" ht="43.2">
      <c r="A74" t="s">
        <v>1890</v>
      </c>
      <c r="B74" s="27" t="s">
        <v>1891</v>
      </c>
      <c r="C74" s="27"/>
      <c r="D74">
        <v>10</v>
      </c>
      <c r="Z74" s="28" t="s">
        <v>1892</v>
      </c>
      <c r="AA74" s="28" t="e">
        <f>INDEX(allsections[[S]:[Order]],MATCH(X74,allsections[SGUID],0),3)</f>
        <v>#N/A</v>
      </c>
      <c r="AB74" s="28" t="e">
        <f>INDEX(allsections[[S]:[Order]],MATCH(Y74,allsections[SGUID],0),3)</f>
        <v>#N/A</v>
      </c>
      <c r="AC74" t="s">
        <v>1893</v>
      </c>
    </row>
    <row r="75" spans="1:29" ht="72">
      <c r="A75" t="s">
        <v>1894</v>
      </c>
      <c r="B75" s="27" t="s">
        <v>1895</v>
      </c>
      <c r="C75" s="27"/>
      <c r="D75">
        <v>9</v>
      </c>
      <c r="Z75" s="28" t="s">
        <v>1896</v>
      </c>
      <c r="AA75" s="28" t="e">
        <f>INDEX(allsections[[S]:[Order]],MATCH(X75,allsections[SGUID],0),3)</f>
        <v>#N/A</v>
      </c>
      <c r="AB75" s="28" t="e">
        <f>INDEX(allsections[[S]:[Order]],MATCH(Y75,allsections[SGUID],0),3)</f>
        <v>#N/A</v>
      </c>
      <c r="AC75" t="s">
        <v>1897</v>
      </c>
    </row>
    <row r="76" spans="1:29" ht="43.2">
      <c r="A76" t="s">
        <v>1898</v>
      </c>
      <c r="B76" s="27" t="s">
        <v>1899</v>
      </c>
      <c r="C76" s="27"/>
      <c r="D76">
        <v>8</v>
      </c>
      <c r="Z76" s="28" t="s">
        <v>1900</v>
      </c>
      <c r="AA76" s="28" t="e">
        <f>INDEX(allsections[[S]:[Order]],MATCH(X76,allsections[SGUID],0),3)</f>
        <v>#N/A</v>
      </c>
      <c r="AB76" s="28" t="e">
        <f>INDEX(allsections[[S]:[Order]],MATCH(Y76,allsections[SGUID],0),3)</f>
        <v>#N/A</v>
      </c>
      <c r="AC76" t="s">
        <v>1901</v>
      </c>
    </row>
    <row r="77" spans="1:29" ht="144">
      <c r="A77" t="s">
        <v>1902</v>
      </c>
      <c r="B77" s="27" t="s">
        <v>1903</v>
      </c>
      <c r="C77" s="27"/>
      <c r="D77">
        <v>7</v>
      </c>
      <c r="Z77" s="28" t="s">
        <v>1904</v>
      </c>
      <c r="AA77" s="28" t="e">
        <f>INDEX(allsections[[S]:[Order]],MATCH(X77,allsections[SGUID],0),3)</f>
        <v>#N/A</v>
      </c>
      <c r="AB77" s="28" t="e">
        <f>INDEX(allsections[[S]:[Order]],MATCH(Y77,allsections[SGUID],0),3)</f>
        <v>#N/A</v>
      </c>
      <c r="AC77" t="s">
        <v>1905</v>
      </c>
    </row>
    <row r="78" spans="1:29" ht="43.2">
      <c r="A78" t="s">
        <v>1906</v>
      </c>
      <c r="B78" s="27" t="s">
        <v>1907</v>
      </c>
      <c r="C78" s="27"/>
      <c r="D78">
        <v>6</v>
      </c>
      <c r="Z78" s="28" t="s">
        <v>1908</v>
      </c>
      <c r="AA78" s="28" t="e">
        <f>INDEX(allsections[[S]:[Order]],MATCH(X78,allsections[SGUID],0),3)</f>
        <v>#N/A</v>
      </c>
      <c r="AB78" s="28" t="e">
        <f>INDEX(allsections[[S]:[Order]],MATCH(Y78,allsections[SGUID],0),3)</f>
        <v>#N/A</v>
      </c>
      <c r="AC78" t="s">
        <v>1909</v>
      </c>
    </row>
    <row r="79" spans="1:29" ht="115.2">
      <c r="A79" t="s">
        <v>1910</v>
      </c>
      <c r="B79" s="27" t="s">
        <v>1911</v>
      </c>
      <c r="C79" s="27"/>
      <c r="D79">
        <v>5</v>
      </c>
      <c r="Z79" s="28" t="s">
        <v>1912</v>
      </c>
      <c r="AA79" s="28" t="e">
        <f>INDEX(allsections[[S]:[Order]],MATCH(X79,allsections[SGUID],0),3)</f>
        <v>#N/A</v>
      </c>
      <c r="AB79" s="28" t="e">
        <f>INDEX(allsections[[S]:[Order]],MATCH(Y79,allsections[SGUID],0),3)</f>
        <v>#N/A</v>
      </c>
      <c r="AC79" t="s">
        <v>1913</v>
      </c>
    </row>
    <row r="80" spans="1:29" ht="100.8">
      <c r="A80" t="s">
        <v>1914</v>
      </c>
      <c r="B80" s="27" t="s">
        <v>1915</v>
      </c>
      <c r="C80" s="27"/>
      <c r="D80">
        <v>4</v>
      </c>
      <c r="Z80" s="28" t="s">
        <v>1916</v>
      </c>
      <c r="AA80" s="28" t="e">
        <f>INDEX(allsections[[S]:[Order]],MATCH(X80,allsections[SGUID],0),3)</f>
        <v>#N/A</v>
      </c>
      <c r="AB80" s="28" t="e">
        <f>INDEX(allsections[[S]:[Order]],MATCH(Y80,allsections[SGUID],0),3)</f>
        <v>#N/A</v>
      </c>
      <c r="AC80" t="s">
        <v>1917</v>
      </c>
    </row>
    <row r="81" spans="1:29" ht="115.2">
      <c r="A81" t="s">
        <v>1918</v>
      </c>
      <c r="B81" s="27" t="s">
        <v>1919</v>
      </c>
      <c r="C81" s="27"/>
      <c r="D81">
        <v>3</v>
      </c>
      <c r="Z81" s="28" t="s">
        <v>1920</v>
      </c>
      <c r="AA81" s="28" t="e">
        <f>INDEX(allsections[[S]:[Order]],MATCH(X81,allsections[SGUID],0),3)</f>
        <v>#N/A</v>
      </c>
      <c r="AB81" s="28" t="e">
        <f>INDEX(allsections[[S]:[Order]],MATCH(Y81,allsections[SGUID],0),3)</f>
        <v>#N/A</v>
      </c>
      <c r="AC81" t="s">
        <v>1921</v>
      </c>
    </row>
    <row r="82" spans="1:29" ht="86.4">
      <c r="A82" t="s">
        <v>1922</v>
      </c>
      <c r="B82" s="27" t="s">
        <v>1923</v>
      </c>
      <c r="C82" s="27"/>
      <c r="D82">
        <v>2</v>
      </c>
      <c r="Z82" s="28" t="s">
        <v>1924</v>
      </c>
      <c r="AA82" s="28" t="e">
        <f>INDEX(allsections[[S]:[Order]],MATCH(X82,allsections[SGUID],0),3)</f>
        <v>#N/A</v>
      </c>
      <c r="AB82" s="28" t="e">
        <f>INDEX(allsections[[S]:[Order]],MATCH(Y82,allsections[SGUID],0),3)</f>
        <v>#N/A</v>
      </c>
      <c r="AC82" t="s">
        <v>1925</v>
      </c>
    </row>
    <row r="83" spans="1:29" ht="72">
      <c r="A83" t="s">
        <v>1926</v>
      </c>
      <c r="B83" s="27" t="s">
        <v>1927</v>
      </c>
      <c r="C83" s="27"/>
      <c r="D83">
        <v>1</v>
      </c>
      <c r="Z83" s="28" t="s">
        <v>1928</v>
      </c>
      <c r="AA83" s="28" t="e">
        <f>INDEX(allsections[[S]:[Order]],MATCH(X83,allsections[SGUID],0),3)</f>
        <v>#N/A</v>
      </c>
      <c r="AB83" s="28" t="e">
        <f>INDEX(allsections[[S]:[Order]],MATCH(Y83,allsections[SGUID],0),3)</f>
        <v>#N/A</v>
      </c>
      <c r="AC83" t="s">
        <v>1929</v>
      </c>
    </row>
    <row r="84" spans="1:29" ht="100.8">
      <c r="A84" t="s">
        <v>1930</v>
      </c>
      <c r="B84" s="27" t="s">
        <v>1931</v>
      </c>
      <c r="C84" s="27"/>
      <c r="D84">
        <v>3307</v>
      </c>
      <c r="Z84" s="28" t="s">
        <v>1932</v>
      </c>
      <c r="AA84" s="28" t="e">
        <f>INDEX(allsections[[S]:[Order]],MATCH(X84,allsections[SGUID],0),3)</f>
        <v>#N/A</v>
      </c>
      <c r="AB84" s="28" t="e">
        <f>INDEX(allsections[[S]:[Order]],MATCH(Y84,allsections[SGUID],0),3)</f>
        <v>#N/A</v>
      </c>
      <c r="AC84" t="s">
        <v>1933</v>
      </c>
    </row>
    <row r="85" spans="1:29" ht="43.2">
      <c r="A85" t="s">
        <v>1934</v>
      </c>
      <c r="B85" s="27" t="s">
        <v>1935</v>
      </c>
      <c r="C85" s="27"/>
      <c r="D85">
        <v>3306</v>
      </c>
      <c r="Z85" s="28" t="s">
        <v>1936</v>
      </c>
      <c r="AA85" s="28" t="e">
        <f>INDEX(allsections[[S]:[Order]],MATCH(X85,allsections[SGUID],0),3)</f>
        <v>#N/A</v>
      </c>
      <c r="AB85" s="28" t="e">
        <f>INDEX(allsections[[S]:[Order]],MATCH(Y85,allsections[SGUID],0),3)</f>
        <v>#N/A</v>
      </c>
      <c r="AC85" t="s">
        <v>1937</v>
      </c>
    </row>
    <row r="86" spans="1:29" ht="57.6">
      <c r="A86" t="s">
        <v>1938</v>
      </c>
      <c r="B86" s="27" t="s">
        <v>1939</v>
      </c>
      <c r="C86" s="27"/>
      <c r="D86">
        <v>3305</v>
      </c>
      <c r="Z86" s="28" t="s">
        <v>1940</v>
      </c>
      <c r="AA86" s="28" t="e">
        <f>INDEX(allsections[[S]:[Order]],MATCH(X86,allsections[SGUID],0),3)</f>
        <v>#N/A</v>
      </c>
      <c r="AB86" s="28" t="e">
        <f>INDEX(allsections[[S]:[Order]],MATCH(Y86,allsections[SGUID],0),3)</f>
        <v>#N/A</v>
      </c>
      <c r="AC86" t="s">
        <v>1941</v>
      </c>
    </row>
    <row r="87" spans="1:29" ht="57.6">
      <c r="A87" t="s">
        <v>1942</v>
      </c>
      <c r="B87" s="27" t="s">
        <v>1943</v>
      </c>
      <c r="C87" s="27"/>
      <c r="D87">
        <v>3304</v>
      </c>
      <c r="Z87" s="28" t="s">
        <v>1944</v>
      </c>
      <c r="AA87" s="28" t="e">
        <f>INDEX(allsections[[S]:[Order]],MATCH(X87,allsections[SGUID],0),3)</f>
        <v>#N/A</v>
      </c>
      <c r="AB87" s="28" t="e">
        <f>INDEX(allsections[[S]:[Order]],MATCH(Y87,allsections[SGUID],0),3)</f>
        <v>#N/A</v>
      </c>
      <c r="AC87" t="s">
        <v>1945</v>
      </c>
    </row>
    <row r="88" spans="1:29" ht="86.4">
      <c r="A88" t="s">
        <v>1946</v>
      </c>
      <c r="B88" s="27" t="s">
        <v>1947</v>
      </c>
      <c r="C88" s="27"/>
      <c r="D88">
        <v>3303</v>
      </c>
      <c r="Z88" s="28" t="s">
        <v>1948</v>
      </c>
      <c r="AA88" s="28" t="e">
        <f>INDEX(allsections[[S]:[Order]],MATCH(X88,allsections[SGUID],0),3)</f>
        <v>#N/A</v>
      </c>
      <c r="AB88" s="28" t="e">
        <f>INDEX(allsections[[S]:[Order]],MATCH(Y88,allsections[SGUID],0),3)</f>
        <v>#N/A</v>
      </c>
      <c r="AC88" t="s">
        <v>1949</v>
      </c>
    </row>
    <row r="89" spans="1:29" ht="57.6">
      <c r="A89" t="s">
        <v>1950</v>
      </c>
      <c r="B89" s="27" t="s">
        <v>1951</v>
      </c>
      <c r="C89" s="27"/>
      <c r="D89">
        <v>3302</v>
      </c>
      <c r="Z89" s="28" t="s">
        <v>1952</v>
      </c>
      <c r="AA89" s="28" t="e">
        <f>INDEX(allsections[[S]:[Order]],MATCH(X89,allsections[SGUID],0),3)</f>
        <v>#N/A</v>
      </c>
      <c r="AB89" s="28" t="e">
        <f>INDEX(allsections[[S]:[Order]],MATCH(Y89,allsections[SGUID],0),3)</f>
        <v>#N/A</v>
      </c>
      <c r="AC89" t="s">
        <v>1953</v>
      </c>
    </row>
    <row r="90" spans="1:29" ht="86.4">
      <c r="A90" t="s">
        <v>1954</v>
      </c>
      <c r="B90" s="27" t="s">
        <v>1955</v>
      </c>
      <c r="C90" s="27"/>
      <c r="D90">
        <v>3301</v>
      </c>
      <c r="Z90" s="28" t="s">
        <v>1956</v>
      </c>
      <c r="AA90" s="28" t="e">
        <f>INDEX(allsections[[S]:[Order]],MATCH(X90,allsections[SGUID],0),3)</f>
        <v>#N/A</v>
      </c>
      <c r="AB90" s="28" t="e">
        <f>INDEX(allsections[[S]:[Order]],MATCH(Y90,allsections[SGUID],0),3)</f>
        <v>#N/A</v>
      </c>
      <c r="AC90" t="s">
        <v>1957</v>
      </c>
    </row>
    <row r="91" spans="1:29" ht="115.2">
      <c r="A91" t="s">
        <v>1958</v>
      </c>
      <c r="B91" s="27" t="s">
        <v>1959</v>
      </c>
      <c r="C91" s="27"/>
      <c r="D91">
        <v>3211</v>
      </c>
      <c r="Z91" s="28" t="s">
        <v>1960</v>
      </c>
      <c r="AA91" s="28" t="e">
        <f>INDEX(allsections[[S]:[Order]],MATCH(X91,allsections[SGUID],0),3)</f>
        <v>#N/A</v>
      </c>
      <c r="AB91" s="28" t="e">
        <f>INDEX(allsections[[S]:[Order]],MATCH(Y91,allsections[SGUID],0),3)</f>
        <v>#N/A</v>
      </c>
      <c r="AC91" t="s">
        <v>1961</v>
      </c>
    </row>
    <row r="92" spans="1:29" ht="72">
      <c r="A92" t="s">
        <v>1962</v>
      </c>
      <c r="B92" s="27" t="s">
        <v>1963</v>
      </c>
      <c r="C92" s="27"/>
      <c r="D92">
        <v>3210</v>
      </c>
      <c r="Z92" s="28" t="s">
        <v>1964</v>
      </c>
      <c r="AA92" s="28" t="e">
        <f>INDEX(allsections[[S]:[Order]],MATCH(X92,allsections[SGUID],0),3)</f>
        <v>#N/A</v>
      </c>
      <c r="AB92" s="28" t="e">
        <f>INDEX(allsections[[S]:[Order]],MATCH(Y92,allsections[SGUID],0),3)</f>
        <v>#N/A</v>
      </c>
      <c r="AC92" t="s">
        <v>1965</v>
      </c>
    </row>
    <row r="93" spans="1:29" ht="158.4">
      <c r="A93" t="s">
        <v>1966</v>
      </c>
      <c r="B93" s="27" t="s">
        <v>1967</v>
      </c>
      <c r="C93" s="27"/>
      <c r="D93">
        <v>3209</v>
      </c>
      <c r="Z93" s="28" t="s">
        <v>1968</v>
      </c>
      <c r="AA93" s="28" t="e">
        <f>INDEX(allsections[[S]:[Order]],MATCH(X93,allsections[SGUID],0),3)</f>
        <v>#N/A</v>
      </c>
      <c r="AB93" s="28" t="e">
        <f>INDEX(allsections[[S]:[Order]],MATCH(Y93,allsections[SGUID],0),3)</f>
        <v>#N/A</v>
      </c>
      <c r="AC93" t="s">
        <v>1969</v>
      </c>
    </row>
    <row r="94" spans="1:29" ht="100.8">
      <c r="A94" t="s">
        <v>1970</v>
      </c>
      <c r="B94" s="27" t="s">
        <v>1971</v>
      </c>
      <c r="C94" s="27"/>
      <c r="D94">
        <v>3208</v>
      </c>
      <c r="Z94" s="28" t="s">
        <v>1972</v>
      </c>
      <c r="AA94" s="28" t="e">
        <f>INDEX(allsections[[S]:[Order]],MATCH(X94,allsections[SGUID],0),3)</f>
        <v>#N/A</v>
      </c>
      <c r="AB94" s="28" t="e">
        <f>INDEX(allsections[[S]:[Order]],MATCH(Y94,allsections[SGUID],0),3)</f>
        <v>#N/A</v>
      </c>
      <c r="AC94" t="s">
        <v>1973</v>
      </c>
    </row>
    <row r="95" spans="1:29" ht="57.6">
      <c r="A95" t="s">
        <v>1974</v>
      </c>
      <c r="B95" s="27" t="s">
        <v>1975</v>
      </c>
      <c r="C95" s="27"/>
      <c r="D95">
        <v>3207</v>
      </c>
      <c r="Z95" s="28" t="s">
        <v>1976</v>
      </c>
      <c r="AA95" s="28" t="e">
        <f>INDEX(allsections[[S]:[Order]],MATCH(X95,allsections[SGUID],0),3)</f>
        <v>#N/A</v>
      </c>
      <c r="AB95" s="28" t="e">
        <f>INDEX(allsections[[S]:[Order]],MATCH(Y95,allsections[SGUID],0),3)</f>
        <v>#N/A</v>
      </c>
      <c r="AC95" t="s">
        <v>1977</v>
      </c>
    </row>
    <row r="96" spans="1:29" ht="86.4">
      <c r="A96" t="s">
        <v>1978</v>
      </c>
      <c r="B96" s="27" t="s">
        <v>1979</v>
      </c>
      <c r="C96" s="27"/>
      <c r="D96">
        <v>3206</v>
      </c>
      <c r="Z96" s="28" t="s">
        <v>1980</v>
      </c>
      <c r="AA96" s="28" t="e">
        <f>INDEX(allsections[[S]:[Order]],MATCH(X96,allsections[SGUID],0),3)</f>
        <v>#N/A</v>
      </c>
      <c r="AB96" s="28" t="e">
        <f>INDEX(allsections[[S]:[Order]],MATCH(Y96,allsections[SGUID],0),3)</f>
        <v>#N/A</v>
      </c>
      <c r="AC96" t="s">
        <v>1981</v>
      </c>
    </row>
    <row r="97" spans="1:29" ht="100.8">
      <c r="A97" t="s">
        <v>1982</v>
      </c>
      <c r="B97" s="27" t="s">
        <v>1983</v>
      </c>
      <c r="C97" s="27"/>
      <c r="D97">
        <v>3205</v>
      </c>
      <c r="Z97" s="28" t="s">
        <v>1984</v>
      </c>
      <c r="AA97" s="28" t="e">
        <f>INDEX(allsections[[S]:[Order]],MATCH(X97,allsections[SGUID],0),3)</f>
        <v>#N/A</v>
      </c>
      <c r="AB97" s="28" t="e">
        <f>INDEX(allsections[[S]:[Order]],MATCH(Y97,allsections[SGUID],0),3)</f>
        <v>#N/A</v>
      </c>
      <c r="AC97" t="s">
        <v>1985</v>
      </c>
    </row>
    <row r="98" spans="1:29" ht="72">
      <c r="A98" t="s">
        <v>1986</v>
      </c>
      <c r="B98" s="27" t="s">
        <v>1987</v>
      </c>
      <c r="C98" s="27"/>
      <c r="D98">
        <v>3204</v>
      </c>
      <c r="Z98" s="28" t="s">
        <v>1988</v>
      </c>
      <c r="AA98" s="28" t="e">
        <f>INDEX(allsections[[S]:[Order]],MATCH(X98,allsections[SGUID],0),3)</f>
        <v>#N/A</v>
      </c>
      <c r="AB98" s="28" t="e">
        <f>INDEX(allsections[[S]:[Order]],MATCH(Y98,allsections[SGUID],0),3)</f>
        <v>#N/A</v>
      </c>
      <c r="AC98" t="s">
        <v>1989</v>
      </c>
    </row>
    <row r="99" spans="1:29" ht="115.2">
      <c r="A99" t="s">
        <v>1990</v>
      </c>
      <c r="B99" s="27" t="s">
        <v>1991</v>
      </c>
      <c r="C99" s="27"/>
      <c r="D99">
        <v>3203</v>
      </c>
      <c r="Z99" s="28" t="s">
        <v>1992</v>
      </c>
      <c r="AA99" s="28" t="e">
        <f>INDEX(allsections[[S]:[Order]],MATCH(X99,allsections[SGUID],0),3)</f>
        <v>#N/A</v>
      </c>
      <c r="AB99" s="28" t="e">
        <f>INDEX(allsections[[S]:[Order]],MATCH(Y99,allsections[SGUID],0),3)</f>
        <v>#N/A</v>
      </c>
      <c r="AC99" t="s">
        <v>1993</v>
      </c>
    </row>
    <row r="100" spans="1:29" ht="72">
      <c r="A100" t="s">
        <v>1994</v>
      </c>
      <c r="B100" s="27" t="s">
        <v>1995</v>
      </c>
      <c r="C100" s="27"/>
      <c r="D100">
        <v>3202</v>
      </c>
      <c r="Z100" s="28" t="s">
        <v>1996</v>
      </c>
      <c r="AA100" s="28" t="e">
        <f>INDEX(allsections[[S]:[Order]],MATCH(X100,allsections[SGUID],0),3)</f>
        <v>#N/A</v>
      </c>
      <c r="AB100" s="28" t="e">
        <f>INDEX(allsections[[S]:[Order]],MATCH(Y100,allsections[SGUID],0),3)</f>
        <v>#N/A</v>
      </c>
      <c r="AC100" t="s">
        <v>1997</v>
      </c>
    </row>
    <row r="101" spans="1:29" ht="100.8">
      <c r="A101" t="s">
        <v>1998</v>
      </c>
      <c r="B101" s="27" t="s">
        <v>1999</v>
      </c>
      <c r="C101" s="27"/>
      <c r="D101">
        <v>3201</v>
      </c>
      <c r="Z101" s="28" t="s">
        <v>2000</v>
      </c>
      <c r="AA101" s="28" t="e">
        <f>INDEX(allsections[[S]:[Order]],MATCH(X101,allsections[SGUID],0),3)</f>
        <v>#N/A</v>
      </c>
      <c r="AB101" s="28" t="e">
        <f>INDEX(allsections[[S]:[Order]],MATCH(Y101,allsections[SGUID],0),3)</f>
        <v>#N/A</v>
      </c>
      <c r="AC101" t="s">
        <v>2001</v>
      </c>
    </row>
    <row r="102" spans="1:29" ht="100.8">
      <c r="A102" t="s">
        <v>2002</v>
      </c>
      <c r="B102" s="27" t="s">
        <v>2003</v>
      </c>
      <c r="C102" s="27"/>
      <c r="D102">
        <v>3006</v>
      </c>
      <c r="Z102" s="28" t="s">
        <v>2004</v>
      </c>
      <c r="AA102" s="28" t="e">
        <f>INDEX(allsections[[S]:[Order]],MATCH(X102,allsections[SGUID],0),3)</f>
        <v>#N/A</v>
      </c>
      <c r="AB102" s="28" t="e">
        <f>INDEX(allsections[[S]:[Order]],MATCH(Y102,allsections[SGUID],0),3)</f>
        <v>#N/A</v>
      </c>
      <c r="AC102" t="s">
        <v>2005</v>
      </c>
    </row>
    <row r="103" spans="1:29" ht="57.6">
      <c r="A103" t="s">
        <v>2006</v>
      </c>
      <c r="B103" s="27" t="s">
        <v>2007</v>
      </c>
      <c r="C103" s="27"/>
      <c r="D103">
        <v>3004</v>
      </c>
      <c r="Z103" s="28" t="s">
        <v>2008</v>
      </c>
      <c r="AA103" s="28" t="e">
        <f>INDEX(allsections[[S]:[Order]],MATCH(X103,allsections[SGUID],0),3)</f>
        <v>#N/A</v>
      </c>
      <c r="AB103" s="28" t="e">
        <f>INDEX(allsections[[S]:[Order]],MATCH(Y103,allsections[SGUID],0),3)</f>
        <v>#N/A</v>
      </c>
      <c r="AC103" t="s">
        <v>2009</v>
      </c>
    </row>
    <row r="104" spans="1:29" ht="86.4">
      <c r="A104" t="s">
        <v>2010</v>
      </c>
      <c r="B104" s="27" t="s">
        <v>2011</v>
      </c>
      <c r="C104" s="27"/>
      <c r="D104">
        <v>3003</v>
      </c>
      <c r="Z104" s="28" t="s">
        <v>2012</v>
      </c>
      <c r="AA104" s="28" t="e">
        <f>INDEX(allsections[[S]:[Order]],MATCH(X104,allsections[SGUID],0),3)</f>
        <v>#N/A</v>
      </c>
      <c r="AB104" s="28" t="e">
        <f>INDEX(allsections[[S]:[Order]],MATCH(Y104,allsections[SGUID],0),3)</f>
        <v>#N/A</v>
      </c>
      <c r="AC104" t="s">
        <v>2013</v>
      </c>
    </row>
    <row r="105" spans="1:29" ht="57.6">
      <c r="A105" t="s">
        <v>2014</v>
      </c>
      <c r="B105" s="27" t="s">
        <v>2015</v>
      </c>
      <c r="C105" s="27"/>
      <c r="D105">
        <v>3002</v>
      </c>
      <c r="Z105" s="28" t="s">
        <v>2016</v>
      </c>
      <c r="AA105" s="28" t="e">
        <f>INDEX(allsections[[S]:[Order]],MATCH(X105,allsections[SGUID],0),3)</f>
        <v>#N/A</v>
      </c>
      <c r="AB105" s="28" t="e">
        <f>INDEX(allsections[[S]:[Order]],MATCH(Y105,allsections[SGUID],0),3)</f>
        <v>#N/A</v>
      </c>
      <c r="AC105" t="s">
        <v>2017</v>
      </c>
    </row>
    <row r="106" spans="1:29" ht="129.6">
      <c r="A106" t="s">
        <v>2018</v>
      </c>
      <c r="B106" s="27" t="s">
        <v>2019</v>
      </c>
      <c r="C106" s="27"/>
      <c r="D106">
        <v>3001</v>
      </c>
      <c r="Z106" s="28" t="s">
        <v>2020</v>
      </c>
      <c r="AA106" s="28" t="e">
        <f>INDEX(allsections[[S]:[Order]],MATCH(X106,allsections[SGUID],0),3)</f>
        <v>#N/A</v>
      </c>
      <c r="AB106" s="28" t="e">
        <f>INDEX(allsections[[S]:[Order]],MATCH(Y106,allsections[SGUID],0),3)</f>
        <v>#N/A</v>
      </c>
      <c r="AC106" t="s">
        <v>2021</v>
      </c>
    </row>
    <row r="107" spans="1:29" ht="57.6">
      <c r="A107" t="s">
        <v>2022</v>
      </c>
      <c r="B107" s="27" t="s">
        <v>2023</v>
      </c>
      <c r="C107" s="27"/>
      <c r="D107">
        <v>2904</v>
      </c>
      <c r="Z107" s="28" t="s">
        <v>2024</v>
      </c>
      <c r="AA107" s="28" t="e">
        <f>INDEX(allsections[[S]:[Order]],MATCH(X107,allsections[SGUID],0),3)</f>
        <v>#N/A</v>
      </c>
      <c r="AB107" s="28" t="e">
        <f>INDEX(allsections[[S]:[Order]],MATCH(Y107,allsections[SGUID],0),3)</f>
        <v>#N/A</v>
      </c>
      <c r="AC107" t="s">
        <v>2025</v>
      </c>
    </row>
    <row r="108" spans="1:29" ht="57.6">
      <c r="A108" t="s">
        <v>2026</v>
      </c>
      <c r="B108" s="27" t="s">
        <v>2027</v>
      </c>
      <c r="C108" s="27"/>
      <c r="D108">
        <v>2903</v>
      </c>
      <c r="Z108" s="28" t="s">
        <v>2028</v>
      </c>
      <c r="AA108" s="28" t="e">
        <f>INDEX(allsections[[S]:[Order]],MATCH(X108,allsections[SGUID],0),3)</f>
        <v>#N/A</v>
      </c>
      <c r="AB108" s="28" t="e">
        <f>INDEX(allsections[[S]:[Order]],MATCH(Y108,allsections[SGUID],0),3)</f>
        <v>#N/A</v>
      </c>
      <c r="AC108" t="s">
        <v>2029</v>
      </c>
    </row>
    <row r="109" spans="1:29" ht="43.2">
      <c r="A109" t="s">
        <v>2030</v>
      </c>
      <c r="B109" s="27" t="s">
        <v>2031</v>
      </c>
      <c r="C109" s="27"/>
      <c r="D109">
        <v>2902</v>
      </c>
      <c r="Z109" s="28" t="s">
        <v>2032</v>
      </c>
      <c r="AA109" s="28" t="e">
        <f>INDEX(allsections[[S]:[Order]],MATCH(X109,allsections[SGUID],0),3)</f>
        <v>#N/A</v>
      </c>
      <c r="AB109" s="28" t="e">
        <f>INDEX(allsections[[S]:[Order]],MATCH(Y109,allsections[SGUID],0),3)</f>
        <v>#N/A</v>
      </c>
      <c r="AC109" t="s">
        <v>2033</v>
      </c>
    </row>
    <row r="110" spans="1:29" ht="72">
      <c r="A110" t="s">
        <v>2034</v>
      </c>
      <c r="B110" s="27" t="s">
        <v>2035</v>
      </c>
      <c r="C110" s="27"/>
      <c r="D110">
        <v>2901</v>
      </c>
      <c r="Z110" s="28" t="s">
        <v>2036</v>
      </c>
      <c r="AA110" s="28" t="e">
        <f>INDEX(allsections[[S]:[Order]],MATCH(X110,allsections[SGUID],0),3)</f>
        <v>#N/A</v>
      </c>
      <c r="AB110" s="28" t="e">
        <f>INDEX(allsections[[S]:[Order]],MATCH(Y110,allsections[SGUID],0),3)</f>
        <v>#N/A</v>
      </c>
      <c r="AC110" t="s">
        <v>2037</v>
      </c>
    </row>
    <row r="111" spans="1:29" ht="57.6">
      <c r="A111" t="s">
        <v>2038</v>
      </c>
      <c r="B111" s="27" t="s">
        <v>2039</v>
      </c>
      <c r="C111" s="27"/>
      <c r="D111">
        <v>2802</v>
      </c>
      <c r="Z111" s="28" t="s">
        <v>2040</v>
      </c>
      <c r="AA111" s="28" t="e">
        <f>INDEX(allsections[[S]:[Order]],MATCH(X111,allsections[SGUID],0),3)</f>
        <v>#N/A</v>
      </c>
      <c r="AB111" s="28" t="e">
        <f>INDEX(allsections[[S]:[Order]],MATCH(Y111,allsections[SGUID],0),3)</f>
        <v>#N/A</v>
      </c>
      <c r="AC111" t="s">
        <v>2041</v>
      </c>
    </row>
    <row r="112" spans="1:29" ht="86.4">
      <c r="A112" t="s">
        <v>2042</v>
      </c>
      <c r="B112" s="27" t="s">
        <v>2043</v>
      </c>
      <c r="C112" s="27"/>
      <c r="D112">
        <v>2801</v>
      </c>
      <c r="Z112" s="28" t="s">
        <v>2044</v>
      </c>
      <c r="AA112" s="28" t="e">
        <f>INDEX(allsections[[S]:[Order]],MATCH(X112,allsections[SGUID],0),3)</f>
        <v>#N/A</v>
      </c>
      <c r="AB112" s="28" t="e">
        <f>INDEX(allsections[[S]:[Order]],MATCH(Y112,allsections[SGUID],0),3)</f>
        <v>#N/A</v>
      </c>
      <c r="AC112" t="s">
        <v>2045</v>
      </c>
    </row>
    <row r="113" spans="1:29" ht="115.2">
      <c r="A113" t="s">
        <v>2046</v>
      </c>
      <c r="B113" s="27" t="s">
        <v>2047</v>
      </c>
      <c r="C113" s="27"/>
      <c r="D113">
        <v>2202</v>
      </c>
      <c r="Z113" s="28" t="s">
        <v>2048</v>
      </c>
      <c r="AA113" s="28" t="e">
        <f>INDEX(allsections[[S]:[Order]],MATCH(X113,allsections[SGUID],0),3)</f>
        <v>#N/A</v>
      </c>
      <c r="AB113" s="28" t="e">
        <f>INDEX(allsections[[S]:[Order]],MATCH(Y113,allsections[SGUID],0),3)</f>
        <v>#N/A</v>
      </c>
      <c r="AC113" t="s">
        <v>2049</v>
      </c>
    </row>
    <row r="114" spans="1:29" ht="100.8">
      <c r="A114" t="s">
        <v>2050</v>
      </c>
      <c r="B114" s="27" t="s">
        <v>2051</v>
      </c>
      <c r="C114" s="27"/>
      <c r="D114">
        <v>2201</v>
      </c>
      <c r="Z114" s="28" t="s">
        <v>2052</v>
      </c>
      <c r="AA114" s="28" t="e">
        <f>INDEX(allsections[[S]:[Order]],MATCH(X114,allsections[SGUID],0),3)</f>
        <v>#N/A</v>
      </c>
      <c r="AB114" s="28" t="e">
        <f>INDEX(allsections[[S]:[Order]],MATCH(Y114,allsections[SGUID],0),3)</f>
        <v>#N/A</v>
      </c>
      <c r="AC114" t="s">
        <v>2053</v>
      </c>
    </row>
    <row r="115" spans="1:29" ht="57.6">
      <c r="A115" t="s">
        <v>2054</v>
      </c>
      <c r="B115" s="27" t="s">
        <v>2055</v>
      </c>
      <c r="C115" s="27"/>
      <c r="D115">
        <v>2004</v>
      </c>
      <c r="Z115" s="28" t="s">
        <v>2056</v>
      </c>
      <c r="AA115" s="28" t="e">
        <f>INDEX(allsections[[S]:[Order]],MATCH(X115,allsections[SGUID],0),3)</f>
        <v>#N/A</v>
      </c>
      <c r="AB115" s="28" t="e">
        <f>INDEX(allsections[[S]:[Order]],MATCH(Y115,allsections[SGUID],0),3)</f>
        <v>#N/A</v>
      </c>
      <c r="AC115" t="s">
        <v>2057</v>
      </c>
    </row>
    <row r="116" spans="1:29" ht="100.8">
      <c r="A116" t="s">
        <v>2058</v>
      </c>
      <c r="B116" s="27" t="s">
        <v>2059</v>
      </c>
      <c r="C116" s="27"/>
      <c r="D116">
        <v>2003</v>
      </c>
      <c r="Z116" s="28" t="s">
        <v>2060</v>
      </c>
      <c r="AA116" s="28" t="e">
        <f>INDEX(allsections[[S]:[Order]],MATCH(X116,allsections[SGUID],0),3)</f>
        <v>#N/A</v>
      </c>
      <c r="AB116" s="28" t="e">
        <f>INDEX(allsections[[S]:[Order]],MATCH(Y116,allsections[SGUID],0),3)</f>
        <v>#N/A</v>
      </c>
      <c r="AC116" t="s">
        <v>2061</v>
      </c>
    </row>
    <row r="117" spans="1:29" ht="72">
      <c r="A117" t="s">
        <v>2062</v>
      </c>
      <c r="B117" s="27" t="s">
        <v>2063</v>
      </c>
      <c r="C117" s="27"/>
      <c r="D117">
        <v>2002</v>
      </c>
      <c r="Z117" s="28" t="s">
        <v>2064</v>
      </c>
      <c r="AA117" s="28" t="e">
        <f>INDEX(allsections[[S]:[Order]],MATCH(X117,allsections[SGUID],0),3)</f>
        <v>#N/A</v>
      </c>
      <c r="AB117" s="28" t="e">
        <f>INDEX(allsections[[S]:[Order]],MATCH(Y117,allsections[SGUID],0),3)</f>
        <v>#N/A</v>
      </c>
      <c r="AC117" t="s">
        <v>2065</v>
      </c>
    </row>
    <row r="118" spans="1:29" ht="86.4">
      <c r="A118" t="s">
        <v>2066</v>
      </c>
      <c r="B118" s="27" t="s">
        <v>2067</v>
      </c>
      <c r="C118" s="27"/>
      <c r="D118">
        <v>2001</v>
      </c>
      <c r="Z118" s="28" t="s">
        <v>2068</v>
      </c>
      <c r="AA118" s="28" t="e">
        <f>INDEX(allsections[[S]:[Order]],MATCH(X118,allsections[SGUID],0),3)</f>
        <v>#N/A</v>
      </c>
      <c r="AB118" s="28" t="e">
        <f>INDEX(allsections[[S]:[Order]],MATCH(Y118,allsections[SGUID],0),3)</f>
        <v>#N/A</v>
      </c>
      <c r="AC118" t="s">
        <v>2069</v>
      </c>
    </row>
    <row r="119" spans="1:29" ht="172.8">
      <c r="A119" t="s">
        <v>986</v>
      </c>
      <c r="B119" s="27" t="s">
        <v>2070</v>
      </c>
      <c r="C119" s="27" t="s">
        <v>2071</v>
      </c>
      <c r="D119">
        <v>120500</v>
      </c>
      <c r="Z119" s="28" t="s">
        <v>2072</v>
      </c>
      <c r="AA119" s="28" t="e">
        <f>INDEX(allsections[[S]:[Order]],MATCH(X119,allsections[SGUID],0),3)</f>
        <v>#N/A</v>
      </c>
      <c r="AB119" s="28" t="e">
        <f>INDEX(allsections[[S]:[Order]],MATCH(Y119,allsections[SGUID],0),3)</f>
        <v>#N/A</v>
      </c>
      <c r="AC119" t="s">
        <v>2073</v>
      </c>
    </row>
    <row r="120" spans="1:29" ht="129.6">
      <c r="A120" t="s">
        <v>1006</v>
      </c>
      <c r="B120" s="27" t="s">
        <v>2074</v>
      </c>
      <c r="C120" s="27" t="s">
        <v>2075</v>
      </c>
      <c r="D120">
        <v>120303</v>
      </c>
      <c r="Z120" s="28" t="s">
        <v>2076</v>
      </c>
      <c r="AA120" s="28" t="e">
        <f>INDEX(allsections[[S]:[Order]],MATCH(X120,allsections[SGUID],0),3)</f>
        <v>#N/A</v>
      </c>
      <c r="AB120" s="28" t="e">
        <f>INDEX(allsections[[S]:[Order]],MATCH(Y120,allsections[SGUID],0),3)</f>
        <v>#N/A</v>
      </c>
      <c r="AC120" t="s">
        <v>2077</v>
      </c>
    </row>
    <row r="121" spans="1:29">
      <c r="A121" t="s">
        <v>2078</v>
      </c>
      <c r="B121" s="27" t="s">
        <v>2079</v>
      </c>
      <c r="C121" s="27" t="s">
        <v>138</v>
      </c>
      <c r="D121">
        <v>15</v>
      </c>
      <c r="Z121" s="28" t="s">
        <v>2080</v>
      </c>
      <c r="AA121" s="28" t="e">
        <f>INDEX(allsections[[S]:[Order]],MATCH(X121,allsections[SGUID],0),3)</f>
        <v>#N/A</v>
      </c>
      <c r="AB121" s="28" t="e">
        <f>INDEX(allsections[[S]:[Order]],MATCH(Y121,allsections[SGUID],0),3)</f>
        <v>#N/A</v>
      </c>
      <c r="AC121" t="s">
        <v>2081</v>
      </c>
    </row>
    <row r="122" spans="1:29" ht="57.6">
      <c r="A122" t="s">
        <v>2082</v>
      </c>
      <c r="B122" s="27" t="s">
        <v>2083</v>
      </c>
      <c r="C122" s="27" t="s">
        <v>138</v>
      </c>
      <c r="D122">
        <v>14</v>
      </c>
      <c r="Z122" s="28" t="s">
        <v>2084</v>
      </c>
      <c r="AA122" s="28" t="e">
        <f>INDEX(allsections[[S]:[Order]],MATCH(X122,allsections[SGUID],0),3)</f>
        <v>#N/A</v>
      </c>
      <c r="AB122" s="28" t="e">
        <f>INDEX(allsections[[S]:[Order]],MATCH(Y122,allsections[SGUID],0),3)</f>
        <v>#N/A</v>
      </c>
      <c r="AC122" t="s">
        <v>2085</v>
      </c>
    </row>
    <row r="123" spans="1:29" ht="28.8">
      <c r="A123" t="s">
        <v>2086</v>
      </c>
      <c r="B123" s="27" t="s">
        <v>2087</v>
      </c>
      <c r="C123" s="27" t="s">
        <v>138</v>
      </c>
      <c r="D123">
        <v>13</v>
      </c>
      <c r="Z123" s="28" t="s">
        <v>2088</v>
      </c>
      <c r="AA123" s="28" t="e">
        <f>INDEX(allsections[[S]:[Order]],MATCH(X123,allsections[SGUID],0),3)</f>
        <v>#N/A</v>
      </c>
      <c r="AB123" s="28" t="e">
        <f>INDEX(allsections[[S]:[Order]],MATCH(Y123,allsections[SGUID],0),3)</f>
        <v>#N/A</v>
      </c>
      <c r="AC123" t="s">
        <v>2089</v>
      </c>
    </row>
    <row r="124" spans="1:29" ht="57.6">
      <c r="A124" t="s">
        <v>2090</v>
      </c>
      <c r="B124" s="27" t="s">
        <v>2091</v>
      </c>
      <c r="C124" s="27" t="s">
        <v>138</v>
      </c>
      <c r="D124">
        <v>12</v>
      </c>
      <c r="Z124" s="28" t="s">
        <v>2092</v>
      </c>
      <c r="AA124" s="28" t="e">
        <f>INDEX(allsections[[S]:[Order]],MATCH(X124,allsections[SGUID],0),3)</f>
        <v>#N/A</v>
      </c>
      <c r="AB124" s="28" t="e">
        <f>INDEX(allsections[[S]:[Order]],MATCH(Y124,allsections[SGUID],0),3)</f>
        <v>#N/A</v>
      </c>
      <c r="AC124" t="s">
        <v>2093</v>
      </c>
    </row>
    <row r="125" spans="1:29" ht="86.4">
      <c r="A125" t="s">
        <v>2094</v>
      </c>
      <c r="B125" s="27" t="s">
        <v>2095</v>
      </c>
      <c r="C125" s="27" t="s">
        <v>138</v>
      </c>
      <c r="D125">
        <v>11</v>
      </c>
      <c r="Z125" s="28" t="s">
        <v>2096</v>
      </c>
      <c r="AA125" s="28" t="e">
        <f>INDEX(allsections[[S]:[Order]],MATCH(X125,allsections[SGUID],0),3)</f>
        <v>#N/A</v>
      </c>
      <c r="AB125" s="28" t="e">
        <f>INDEX(allsections[[S]:[Order]],MATCH(Y125,allsections[SGUID],0),3)</f>
        <v>#N/A</v>
      </c>
      <c r="AC125" t="s">
        <v>2097</v>
      </c>
    </row>
    <row r="126" spans="1:29" ht="115.2">
      <c r="A126" t="s">
        <v>2098</v>
      </c>
      <c r="B126" s="27" t="s">
        <v>2099</v>
      </c>
      <c r="C126" s="27" t="s">
        <v>138</v>
      </c>
      <c r="D126">
        <v>10</v>
      </c>
      <c r="Z126" s="28" t="s">
        <v>2100</v>
      </c>
      <c r="AA126" s="28" t="e">
        <f>INDEX(allsections[[S]:[Order]],MATCH(X126,allsections[SGUID],0),3)</f>
        <v>#N/A</v>
      </c>
      <c r="AB126" s="28" t="e">
        <f>INDEX(allsections[[S]:[Order]],MATCH(Y126,allsections[SGUID],0),3)</f>
        <v>#N/A</v>
      </c>
      <c r="AC126" t="s">
        <v>2101</v>
      </c>
    </row>
    <row r="127" spans="1:29">
      <c r="A127" t="s">
        <v>2102</v>
      </c>
      <c r="B127" s="27" t="s">
        <v>2103</v>
      </c>
      <c r="C127" s="27" t="s">
        <v>138</v>
      </c>
      <c r="D127">
        <v>9</v>
      </c>
      <c r="Z127" s="28" t="s">
        <v>2104</v>
      </c>
      <c r="AA127" s="28" t="e">
        <f>INDEX(allsections[[S]:[Order]],MATCH(X127,allsections[SGUID],0),3)</f>
        <v>#N/A</v>
      </c>
      <c r="AB127" s="28" t="e">
        <f>INDEX(allsections[[S]:[Order]],MATCH(Y127,allsections[SGUID],0),3)</f>
        <v>#N/A</v>
      </c>
      <c r="AC127" t="s">
        <v>2105</v>
      </c>
    </row>
    <row r="128" spans="1:29" ht="28.8">
      <c r="A128" t="s">
        <v>2106</v>
      </c>
      <c r="B128" s="27" t="s">
        <v>2107</v>
      </c>
      <c r="C128" s="27" t="s">
        <v>138</v>
      </c>
      <c r="D128">
        <v>8</v>
      </c>
      <c r="Z128" s="28" t="s">
        <v>2108</v>
      </c>
      <c r="AA128" s="28" t="e">
        <f>INDEX(allsections[[S]:[Order]],MATCH(X128,allsections[SGUID],0),3)</f>
        <v>#N/A</v>
      </c>
      <c r="AB128" s="28" t="e">
        <f>INDEX(allsections[[S]:[Order]],MATCH(Y128,allsections[SGUID],0),3)</f>
        <v>#N/A</v>
      </c>
      <c r="AC128" t="s">
        <v>2109</v>
      </c>
    </row>
    <row r="129" spans="1:29" ht="144">
      <c r="A129" t="s">
        <v>2110</v>
      </c>
      <c r="B129" s="27" t="s">
        <v>2111</v>
      </c>
      <c r="C129" s="27" t="s">
        <v>138</v>
      </c>
      <c r="D129">
        <v>7</v>
      </c>
      <c r="Z129" s="28" t="s">
        <v>2112</v>
      </c>
      <c r="AA129" s="28" t="e">
        <f>INDEX(allsections[[S]:[Order]],MATCH(X129,allsections[SGUID],0),3)</f>
        <v>#N/A</v>
      </c>
      <c r="AB129" s="28" t="e">
        <f>INDEX(allsections[[S]:[Order]],MATCH(Y129,allsections[SGUID],0),3)</f>
        <v>#N/A</v>
      </c>
      <c r="AC129" t="s">
        <v>2113</v>
      </c>
    </row>
    <row r="130" spans="1:29" ht="100.8">
      <c r="A130" t="s">
        <v>2114</v>
      </c>
      <c r="B130" s="27" t="s">
        <v>2115</v>
      </c>
      <c r="C130" s="27" t="s">
        <v>138</v>
      </c>
      <c r="D130">
        <v>6</v>
      </c>
      <c r="Z130" s="28" t="s">
        <v>2116</v>
      </c>
      <c r="AA130" s="28" t="e">
        <f>INDEX(allsections[[S]:[Order]],MATCH(X130,allsections[SGUID],0),3)</f>
        <v>#N/A</v>
      </c>
      <c r="AB130" s="28" t="e">
        <f>INDEX(allsections[[S]:[Order]],MATCH(Y130,allsections[SGUID],0),3)</f>
        <v>#N/A</v>
      </c>
      <c r="AC130" t="s">
        <v>2117</v>
      </c>
    </row>
    <row r="131" spans="1:29" ht="72">
      <c r="A131" t="s">
        <v>2118</v>
      </c>
      <c r="B131" s="27" t="s">
        <v>2119</v>
      </c>
      <c r="C131" s="27" t="s">
        <v>138</v>
      </c>
      <c r="D131">
        <v>5</v>
      </c>
      <c r="Z131" s="28" t="s">
        <v>2120</v>
      </c>
      <c r="AA131" s="28" t="e">
        <f>INDEX(allsections[[S]:[Order]],MATCH(X131,allsections[SGUID],0),3)</f>
        <v>#N/A</v>
      </c>
      <c r="AB131" s="28" t="e">
        <f>INDEX(allsections[[S]:[Order]],MATCH(Y131,allsections[SGUID],0),3)</f>
        <v>#N/A</v>
      </c>
      <c r="AC131" t="s">
        <v>2121</v>
      </c>
    </row>
    <row r="132" spans="1:29" ht="43.2">
      <c r="A132" t="s">
        <v>2122</v>
      </c>
      <c r="B132" s="27" t="s">
        <v>2123</v>
      </c>
      <c r="C132" s="27" t="s">
        <v>138</v>
      </c>
      <c r="D132">
        <v>4</v>
      </c>
      <c r="Z132" s="28" t="s">
        <v>2124</v>
      </c>
      <c r="AA132" s="28" t="e">
        <f>INDEX(allsections[[S]:[Order]],MATCH(X132,allsections[SGUID],0),3)</f>
        <v>#N/A</v>
      </c>
      <c r="AB132" s="28" t="e">
        <f>INDEX(allsections[[S]:[Order]],MATCH(Y132,allsections[SGUID],0),3)</f>
        <v>#N/A</v>
      </c>
      <c r="AC132" t="s">
        <v>2125</v>
      </c>
    </row>
    <row r="133" spans="1:29" ht="57.6">
      <c r="A133" t="s">
        <v>2126</v>
      </c>
      <c r="B133" s="27" t="s">
        <v>2127</v>
      </c>
      <c r="C133" s="27" t="s">
        <v>138</v>
      </c>
      <c r="D133">
        <v>3</v>
      </c>
      <c r="Z133" s="28" t="s">
        <v>2128</v>
      </c>
      <c r="AA133" s="28" t="e">
        <f>INDEX(allsections[[S]:[Order]],MATCH(X133,allsections[SGUID],0),3)</f>
        <v>#N/A</v>
      </c>
      <c r="AB133" s="28" t="e">
        <f>INDEX(allsections[[S]:[Order]],MATCH(Y133,allsections[SGUID],0),3)</f>
        <v>#N/A</v>
      </c>
      <c r="AC133" t="s">
        <v>2129</v>
      </c>
    </row>
    <row r="134" spans="1:29" ht="86.4">
      <c r="A134" t="s">
        <v>2130</v>
      </c>
      <c r="B134" s="27" t="s">
        <v>2131</v>
      </c>
      <c r="C134" s="27" t="s">
        <v>138</v>
      </c>
      <c r="D134">
        <v>2</v>
      </c>
      <c r="Z134" s="28" t="s">
        <v>2132</v>
      </c>
      <c r="AA134" s="28" t="e">
        <f>INDEX(allsections[[S]:[Order]],MATCH(X134,allsections[SGUID],0),3)</f>
        <v>#N/A</v>
      </c>
      <c r="AB134" s="28" t="e">
        <f>INDEX(allsections[[S]:[Order]],MATCH(Y134,allsections[SGUID],0),3)</f>
        <v>#N/A</v>
      </c>
      <c r="AC134" t="s">
        <v>2133</v>
      </c>
    </row>
    <row r="135" spans="1:29">
      <c r="A135" t="s">
        <v>2134</v>
      </c>
      <c r="B135" s="27" t="s">
        <v>2135</v>
      </c>
      <c r="C135" s="27" t="s">
        <v>138</v>
      </c>
      <c r="D135">
        <v>1</v>
      </c>
      <c r="Z135" s="28" t="s">
        <v>2136</v>
      </c>
      <c r="AA135" s="28" t="e">
        <f>INDEX(allsections[[S]:[Order]],MATCH(X135,allsections[SGUID],0),3)</f>
        <v>#N/A</v>
      </c>
      <c r="AB135" s="28" t="e">
        <f>INDEX(allsections[[S]:[Order]],MATCH(Y135,allsections[SGUID],0),3)</f>
        <v>#N/A</v>
      </c>
      <c r="AC135" t="s">
        <v>2137</v>
      </c>
    </row>
    <row r="136" spans="1:29" ht="72">
      <c r="A136" t="s">
        <v>978</v>
      </c>
      <c r="B136" s="27" t="s">
        <v>2138</v>
      </c>
      <c r="C136" s="27" t="s">
        <v>138</v>
      </c>
      <c r="D136">
        <v>12</v>
      </c>
      <c r="Z136" s="28" t="s">
        <v>2139</v>
      </c>
      <c r="AA136" s="28" t="e">
        <f>INDEX(allsections[[S]:[Order]],MATCH(X136,allsections[SGUID],0),3)</f>
        <v>#N/A</v>
      </c>
      <c r="AB136" s="28" t="e">
        <f>INDEX(allsections[[S]:[Order]],MATCH(Y136,allsections[SGUID],0),3)</f>
        <v>#N/A</v>
      </c>
      <c r="AC136" t="s">
        <v>2140</v>
      </c>
    </row>
    <row r="137" spans="1:29" ht="100.8">
      <c r="A137" t="s">
        <v>1032</v>
      </c>
      <c r="B137" s="27" t="s">
        <v>2141</v>
      </c>
      <c r="C137" s="27" t="s">
        <v>138</v>
      </c>
      <c r="D137">
        <v>11</v>
      </c>
      <c r="Z137" s="28" t="s">
        <v>2142</v>
      </c>
      <c r="AA137" s="28" t="e">
        <f>INDEX(allsections[[S]:[Order]],MATCH(X137,allsections[SGUID],0),3)</f>
        <v>#N/A</v>
      </c>
      <c r="AB137" s="28" t="e">
        <f>INDEX(allsections[[S]:[Order]],MATCH(Y137,allsections[SGUID],0),3)</f>
        <v>#N/A</v>
      </c>
      <c r="AC137" t="s">
        <v>2143</v>
      </c>
    </row>
    <row r="138" spans="1:29" ht="28.8">
      <c r="A138" t="s">
        <v>1070</v>
      </c>
      <c r="B138" s="27" t="s">
        <v>2144</v>
      </c>
      <c r="C138" s="27" t="s">
        <v>138</v>
      </c>
      <c r="D138">
        <v>10</v>
      </c>
      <c r="Z138" s="28" t="s">
        <v>2145</v>
      </c>
      <c r="AA138" s="28" t="e">
        <f>INDEX(allsections[[S]:[Order]],MATCH(X138,allsections[SGUID],0),3)</f>
        <v>#N/A</v>
      </c>
      <c r="AB138" s="28" t="e">
        <f>INDEX(allsections[[S]:[Order]],MATCH(Y138,allsections[SGUID],0),3)</f>
        <v>#N/A</v>
      </c>
      <c r="AC138" t="s">
        <v>2146</v>
      </c>
    </row>
    <row r="139" spans="1:29" ht="144">
      <c r="A139" t="s">
        <v>1074</v>
      </c>
      <c r="B139" s="27" t="s">
        <v>2147</v>
      </c>
      <c r="C139" s="27" t="s">
        <v>138</v>
      </c>
      <c r="D139">
        <v>9</v>
      </c>
      <c r="Z139" s="28" t="s">
        <v>2148</v>
      </c>
      <c r="AA139" s="28" t="e">
        <f>INDEX(allsections[[S]:[Order]],MATCH(X139,allsections[SGUID],0),3)</f>
        <v>#N/A</v>
      </c>
      <c r="AB139" s="28" t="e">
        <f>INDEX(allsections[[S]:[Order]],MATCH(Y139,allsections[SGUID],0),3)</f>
        <v>#N/A</v>
      </c>
      <c r="AC139" t="s">
        <v>2149</v>
      </c>
    </row>
    <row r="140" spans="1:29" ht="57.6">
      <c r="A140" t="s">
        <v>1093</v>
      </c>
      <c r="B140" s="27" t="s">
        <v>2150</v>
      </c>
      <c r="C140" s="27" t="s">
        <v>138</v>
      </c>
      <c r="D140">
        <v>8</v>
      </c>
      <c r="Z140" s="28" t="s">
        <v>2151</v>
      </c>
      <c r="AA140" s="28" t="e">
        <f>INDEX(allsections[[S]:[Order]],MATCH(X140,allsections[SGUID],0),3)</f>
        <v>#N/A</v>
      </c>
      <c r="AB140" s="28" t="e">
        <f>INDEX(allsections[[S]:[Order]],MATCH(Y140,allsections[SGUID],0),3)</f>
        <v>#N/A</v>
      </c>
      <c r="AC140" t="s">
        <v>2152</v>
      </c>
    </row>
    <row r="141" spans="1:29" ht="57.6">
      <c r="A141" t="s">
        <v>1106</v>
      </c>
      <c r="B141" s="27" t="s">
        <v>2153</v>
      </c>
      <c r="C141" s="27" t="s">
        <v>138</v>
      </c>
      <c r="D141">
        <v>7</v>
      </c>
      <c r="Z141" s="28" t="s">
        <v>2154</v>
      </c>
      <c r="AA141" s="28" t="e">
        <f>INDEX(allsections[[S]:[Order]],MATCH(X141,allsections[SGUID],0),3)</f>
        <v>#N/A</v>
      </c>
      <c r="AB141" s="28" t="e">
        <f>INDEX(allsections[[S]:[Order]],MATCH(Y141,allsections[SGUID],0),3)</f>
        <v>#N/A</v>
      </c>
      <c r="AC141" t="s">
        <v>2155</v>
      </c>
    </row>
    <row r="142" spans="1:29" ht="86.4">
      <c r="A142" t="s">
        <v>973</v>
      </c>
      <c r="B142" s="27" t="s">
        <v>2156</v>
      </c>
      <c r="C142" s="27" t="s">
        <v>138</v>
      </c>
      <c r="D142">
        <v>6</v>
      </c>
      <c r="Z142" s="28" t="s">
        <v>2157</v>
      </c>
      <c r="AA142" s="28" t="e">
        <f>INDEX(allsections[[S]:[Order]],MATCH(X142,allsections[SGUID],0),3)</f>
        <v>#N/A</v>
      </c>
      <c r="AB142" s="28" t="e">
        <f>INDEX(allsections[[S]:[Order]],MATCH(Y142,allsections[SGUID],0),3)</f>
        <v>#N/A</v>
      </c>
      <c r="AC142" t="s">
        <v>2158</v>
      </c>
    </row>
    <row r="143" spans="1:29" ht="43.2">
      <c r="A143" t="s">
        <v>1159</v>
      </c>
      <c r="B143" s="27" t="s">
        <v>2159</v>
      </c>
      <c r="C143" s="27" t="s">
        <v>138</v>
      </c>
      <c r="D143">
        <v>5</v>
      </c>
      <c r="Z143" s="28" t="s">
        <v>2160</v>
      </c>
      <c r="AA143" s="28" t="e">
        <f>INDEX(allsections[[S]:[Order]],MATCH(X143,allsections[SGUID],0),3)</f>
        <v>#N/A</v>
      </c>
      <c r="AB143" s="28" t="e">
        <f>INDEX(allsections[[S]:[Order]],MATCH(Y143,allsections[SGUID],0),3)</f>
        <v>#N/A</v>
      </c>
      <c r="AC143" t="s">
        <v>2161</v>
      </c>
    </row>
    <row r="144" spans="1:29" ht="43.2">
      <c r="A144" t="s">
        <v>1256</v>
      </c>
      <c r="B144" s="27" t="s">
        <v>2162</v>
      </c>
      <c r="C144" s="27" t="s">
        <v>138</v>
      </c>
      <c r="D144">
        <v>4</v>
      </c>
      <c r="Z144" s="28" t="s">
        <v>2163</v>
      </c>
      <c r="AA144" s="28" t="e">
        <f>INDEX(allsections[[S]:[Order]],MATCH(X144,allsections[SGUID],0),3)</f>
        <v>#N/A</v>
      </c>
      <c r="AB144" s="28" t="e">
        <f>INDEX(allsections[[S]:[Order]],MATCH(Y144,allsections[SGUID],0),3)</f>
        <v>#N/A</v>
      </c>
      <c r="AC144" t="s">
        <v>2164</v>
      </c>
    </row>
    <row r="145" spans="1:29" ht="43.2">
      <c r="A145" t="s">
        <v>1272</v>
      </c>
      <c r="B145" s="27" t="s">
        <v>2165</v>
      </c>
      <c r="C145" s="27" t="s">
        <v>138</v>
      </c>
      <c r="D145">
        <v>3</v>
      </c>
      <c r="Z145" s="28" t="s">
        <v>2166</v>
      </c>
      <c r="AA145" s="28" t="e">
        <f>INDEX(allsections[[S]:[Order]],MATCH(X145,allsections[SGUID],0),3)</f>
        <v>#N/A</v>
      </c>
      <c r="AB145" s="28" t="e">
        <f>INDEX(allsections[[S]:[Order]],MATCH(Y145,allsections[SGUID],0),3)</f>
        <v>#N/A</v>
      </c>
      <c r="AC145" t="s">
        <v>2167</v>
      </c>
    </row>
    <row r="146" spans="1:29" ht="72">
      <c r="A146" t="s">
        <v>1317</v>
      </c>
      <c r="B146" s="27" t="s">
        <v>2168</v>
      </c>
      <c r="C146" s="27" t="s">
        <v>138</v>
      </c>
      <c r="D146">
        <v>2</v>
      </c>
      <c r="Z146" s="28" t="s">
        <v>2169</v>
      </c>
      <c r="AA146" s="28" t="e">
        <f>INDEX(allsections[[S]:[Order]],MATCH(X146,allsections[SGUID],0),3)</f>
        <v>#N/A</v>
      </c>
      <c r="AB146" s="28" t="e">
        <f>INDEX(allsections[[S]:[Order]],MATCH(Y146,allsections[SGUID],0),3)</f>
        <v>#N/A</v>
      </c>
      <c r="AC146" t="s">
        <v>2170</v>
      </c>
    </row>
    <row r="147" spans="1:29" ht="72">
      <c r="A147" t="s">
        <v>1350</v>
      </c>
      <c r="B147" s="27" t="s">
        <v>2171</v>
      </c>
      <c r="C147" s="27" t="s">
        <v>138</v>
      </c>
      <c r="D147">
        <v>1</v>
      </c>
      <c r="Z147" s="28" t="s">
        <v>2172</v>
      </c>
      <c r="AA147" s="28" t="e">
        <f>INDEX(allsections[[S]:[Order]],MATCH(X147,allsections[SGUID],0),3)</f>
        <v>#N/A</v>
      </c>
      <c r="AB147" s="28" t="e">
        <f>INDEX(allsections[[S]:[Order]],MATCH(Y147,allsections[SGUID],0),3)</f>
        <v>#N/A</v>
      </c>
      <c r="AC147" t="s">
        <v>2173</v>
      </c>
    </row>
    <row r="148" spans="1:29" ht="57.6">
      <c r="A148" t="s">
        <v>2174</v>
      </c>
      <c r="B148" s="27" t="s">
        <v>2175</v>
      </c>
      <c r="C148" s="27" t="s">
        <v>138</v>
      </c>
      <c r="D148">
        <v>2806</v>
      </c>
      <c r="Z148" s="28" t="s">
        <v>2176</v>
      </c>
      <c r="AA148" s="28" t="e">
        <f>INDEX(allsections[[S]:[Order]],MATCH(X148,allsections[SGUID],0),3)</f>
        <v>#N/A</v>
      </c>
      <c r="AB148" s="28" t="e">
        <f>INDEX(allsections[[S]:[Order]],MATCH(Y148,allsections[SGUID],0),3)</f>
        <v>#N/A</v>
      </c>
      <c r="AC148" t="s">
        <v>2177</v>
      </c>
    </row>
    <row r="149" spans="1:29" ht="409.6">
      <c r="A149" t="s">
        <v>2178</v>
      </c>
      <c r="B149" s="27" t="s">
        <v>2179</v>
      </c>
      <c r="C149" s="27" t="s">
        <v>2180</v>
      </c>
      <c r="D149">
        <v>2805</v>
      </c>
      <c r="Z149" s="28" t="s">
        <v>2181</v>
      </c>
      <c r="AA149" s="28" t="e">
        <f>INDEX(allsections[[S]:[Order]],MATCH(X149,allsections[SGUID],0),3)</f>
        <v>#N/A</v>
      </c>
      <c r="AB149" s="28" t="e">
        <f>INDEX(allsections[[S]:[Order]],MATCH(Y149,allsections[SGUID],0),3)</f>
        <v>#N/A</v>
      </c>
      <c r="AC149" t="s">
        <v>2182</v>
      </c>
    </row>
    <row r="150" spans="1:29" ht="244.8">
      <c r="A150" t="s">
        <v>2183</v>
      </c>
      <c r="B150" s="27" t="s">
        <v>2184</v>
      </c>
      <c r="C150" s="27" t="s">
        <v>2185</v>
      </c>
      <c r="D150">
        <v>2804</v>
      </c>
      <c r="Z150" s="28" t="s">
        <v>2186</v>
      </c>
      <c r="AA150" s="28" t="e">
        <f>INDEX(allsections[[S]:[Order]],MATCH(X150,allsections[SGUID],0),3)</f>
        <v>#N/A</v>
      </c>
      <c r="AB150" s="28" t="e">
        <f>INDEX(allsections[[S]:[Order]],MATCH(Y150,allsections[SGUID],0),3)</f>
        <v>#N/A</v>
      </c>
      <c r="AC150" t="s">
        <v>2187</v>
      </c>
    </row>
    <row r="151" spans="1:29" ht="273.60000000000002">
      <c r="A151" t="s">
        <v>2188</v>
      </c>
      <c r="B151" s="27" t="s">
        <v>2189</v>
      </c>
      <c r="C151" s="27" t="s">
        <v>2190</v>
      </c>
      <c r="D151">
        <v>2803</v>
      </c>
      <c r="Z151" s="28" t="s">
        <v>2191</v>
      </c>
      <c r="AA151" s="28" t="e">
        <f>INDEX(allsections[[S]:[Order]],MATCH(X151,allsections[SGUID],0),3)</f>
        <v>#N/A</v>
      </c>
      <c r="AB151" s="28" t="e">
        <f>INDEX(allsections[[S]:[Order]],MATCH(Y151,allsections[SGUID],0),3)</f>
        <v>#N/A</v>
      </c>
      <c r="AC151" t="s">
        <v>2192</v>
      </c>
    </row>
    <row r="152" spans="1:29" ht="302.39999999999998">
      <c r="A152" t="s">
        <v>2193</v>
      </c>
      <c r="B152" s="27" t="s">
        <v>2194</v>
      </c>
      <c r="C152" s="27" t="s">
        <v>2195</v>
      </c>
      <c r="D152">
        <v>2802</v>
      </c>
      <c r="Z152" s="28" t="s">
        <v>2196</v>
      </c>
      <c r="AA152" s="28" t="e">
        <f>INDEX(allsections[[S]:[Order]],MATCH(X152,allsections[SGUID],0),3)</f>
        <v>#N/A</v>
      </c>
      <c r="AB152" s="28" t="e">
        <f>INDEX(allsections[[S]:[Order]],MATCH(Y152,allsections[SGUID],0),3)</f>
        <v>#N/A</v>
      </c>
      <c r="AC152" t="s">
        <v>2197</v>
      </c>
    </row>
    <row r="153" spans="1:29" ht="72">
      <c r="A153" t="s">
        <v>2198</v>
      </c>
      <c r="B153" s="27" t="s">
        <v>2199</v>
      </c>
      <c r="C153" s="27" t="s">
        <v>138</v>
      </c>
      <c r="D153">
        <v>2801</v>
      </c>
      <c r="Z153" s="28" t="s">
        <v>2200</v>
      </c>
      <c r="AA153" s="28" t="e">
        <f>INDEX(allsections[[S]:[Order]],MATCH(X153,allsections[SGUID],0),3)</f>
        <v>#N/A</v>
      </c>
      <c r="AB153" s="28" t="e">
        <f>INDEX(allsections[[S]:[Order]],MATCH(Y153,allsections[SGUID],0),3)</f>
        <v>#N/A</v>
      </c>
      <c r="AC153" t="s">
        <v>2201</v>
      </c>
    </row>
    <row r="154" spans="1:29" ht="409.6">
      <c r="A154" t="s">
        <v>2202</v>
      </c>
      <c r="B154" s="27" t="s">
        <v>2203</v>
      </c>
      <c r="C154" s="27" t="s">
        <v>2204</v>
      </c>
      <c r="D154">
        <v>28</v>
      </c>
      <c r="Z154" s="28" t="s">
        <v>2205</v>
      </c>
      <c r="AA154" s="28" t="e">
        <f>INDEX(allsections[[S]:[Order]],MATCH(X154,allsections[SGUID],0),3)</f>
        <v>#N/A</v>
      </c>
      <c r="AB154" s="28" t="e">
        <f>INDEX(allsections[[S]:[Order]],MATCH(Y154,allsections[SGUID],0),3)</f>
        <v>#N/A</v>
      </c>
      <c r="AC154" t="s">
        <v>2206</v>
      </c>
    </row>
    <row r="155" spans="1:29" ht="100.8">
      <c r="A155" t="s">
        <v>2207</v>
      </c>
      <c r="B155" s="27" t="s">
        <v>2208</v>
      </c>
      <c r="C155" s="27" t="s">
        <v>138</v>
      </c>
      <c r="D155">
        <v>601</v>
      </c>
      <c r="Z155" s="28" t="s">
        <v>2209</v>
      </c>
      <c r="AA155" s="28" t="e">
        <f>INDEX(allsections[[S]:[Order]],MATCH(X155,allsections[SGUID],0),3)</f>
        <v>#N/A</v>
      </c>
      <c r="AB155" s="28" t="e">
        <f>INDEX(allsections[[S]:[Order]],MATCH(Y155,allsections[SGUID],0),3)</f>
        <v>#N/A</v>
      </c>
      <c r="AC155" t="s">
        <v>2210</v>
      </c>
    </row>
    <row r="156" spans="1:29" ht="43.2">
      <c r="A156" t="s">
        <v>2211</v>
      </c>
      <c r="B156" s="27" t="s">
        <v>2212</v>
      </c>
      <c r="C156" s="27" t="s">
        <v>138</v>
      </c>
      <c r="D156">
        <v>101</v>
      </c>
      <c r="Z156" s="28" t="s">
        <v>2213</v>
      </c>
      <c r="AA156" s="28" t="e">
        <f>INDEX(allsections[[S]:[Order]],MATCH(X156,allsections[SGUID],0),3)</f>
        <v>#N/A</v>
      </c>
      <c r="AB156" s="28" t="e">
        <f>INDEX(allsections[[S]:[Order]],MATCH(Y156,allsections[SGUID],0),3)</f>
        <v>#N/A</v>
      </c>
      <c r="AC156" t="s">
        <v>2214</v>
      </c>
    </row>
    <row r="157" spans="1:29" ht="28.8">
      <c r="A157" t="s">
        <v>2215</v>
      </c>
      <c r="B157" s="27" t="s">
        <v>2216</v>
      </c>
      <c r="C157" s="27" t="s">
        <v>138</v>
      </c>
      <c r="D157">
        <v>205</v>
      </c>
      <c r="Z157" s="28" t="s">
        <v>2217</v>
      </c>
      <c r="AA157" s="28" t="e">
        <f>INDEX(allsections[[S]:[Order]],MATCH(X157,allsections[SGUID],0),3)</f>
        <v>#N/A</v>
      </c>
      <c r="AB157" s="28" t="e">
        <f>INDEX(allsections[[S]:[Order]],MATCH(Y157,allsections[SGUID],0),3)</f>
        <v>#N/A</v>
      </c>
      <c r="AC157" t="s">
        <v>2218</v>
      </c>
    </row>
    <row r="158" spans="1:29" ht="43.2">
      <c r="A158" t="s">
        <v>2219</v>
      </c>
      <c r="B158" s="27" t="s">
        <v>2220</v>
      </c>
      <c r="C158" s="27" t="s">
        <v>138</v>
      </c>
      <c r="D158">
        <v>2602</v>
      </c>
      <c r="Z158" s="28" t="s">
        <v>2221</v>
      </c>
      <c r="AA158" s="28" t="e">
        <f>INDEX(allsections[[S]:[Order]],MATCH(X158,allsections[SGUID],0),3)</f>
        <v>#N/A</v>
      </c>
      <c r="AB158" s="28" t="e">
        <f>INDEX(allsections[[S]:[Order]],MATCH(Y158,allsections[SGUID],0),3)</f>
        <v>#N/A</v>
      </c>
      <c r="AC158" t="s">
        <v>2222</v>
      </c>
    </row>
    <row r="159" spans="1:29" ht="57.6">
      <c r="A159" t="s">
        <v>2223</v>
      </c>
      <c r="B159" s="27" t="s">
        <v>2224</v>
      </c>
      <c r="C159" s="27" t="s">
        <v>138</v>
      </c>
      <c r="D159">
        <v>2601</v>
      </c>
      <c r="Z159" s="28" t="s">
        <v>2225</v>
      </c>
      <c r="AA159" s="28" t="e">
        <f>INDEX(allsections[[S]:[Order]],MATCH(X159,allsections[SGUID],0),3)</f>
        <v>#N/A</v>
      </c>
      <c r="AB159" s="28" t="e">
        <f>INDEX(allsections[[S]:[Order]],MATCH(Y159,allsections[SGUID],0),3)</f>
        <v>#N/A</v>
      </c>
      <c r="AC159" t="s">
        <v>2226</v>
      </c>
    </row>
    <row r="160" spans="1:29" ht="72">
      <c r="A160" t="s">
        <v>2227</v>
      </c>
      <c r="B160" s="27" t="s">
        <v>2228</v>
      </c>
      <c r="C160" s="27" t="s">
        <v>138</v>
      </c>
      <c r="D160">
        <v>2503</v>
      </c>
      <c r="Z160" s="28" t="s">
        <v>2229</v>
      </c>
      <c r="AA160" s="28" t="e">
        <f>INDEX(allsections[[S]:[Order]],MATCH(X160,allsections[SGUID],0),3)</f>
        <v>#N/A</v>
      </c>
      <c r="AB160" s="28" t="e">
        <f>INDEX(allsections[[S]:[Order]],MATCH(Y160,allsections[SGUID],0),3)</f>
        <v>#N/A</v>
      </c>
      <c r="AC160" t="s">
        <v>2230</v>
      </c>
    </row>
    <row r="161" spans="1:29" ht="158.4">
      <c r="A161" t="s">
        <v>2231</v>
      </c>
      <c r="B161" s="27" t="s">
        <v>2232</v>
      </c>
      <c r="C161" s="27" t="s">
        <v>138</v>
      </c>
      <c r="D161">
        <v>2502</v>
      </c>
      <c r="Z161" s="28" t="s">
        <v>2233</v>
      </c>
      <c r="AA161" s="28" t="e">
        <f>INDEX(allsections[[S]:[Order]],MATCH(X161,allsections[SGUID],0),3)</f>
        <v>#N/A</v>
      </c>
      <c r="AB161" s="28" t="e">
        <f>INDEX(allsections[[S]:[Order]],MATCH(Y161,allsections[SGUID],0),3)</f>
        <v>#N/A</v>
      </c>
      <c r="AC161" t="s">
        <v>2234</v>
      </c>
    </row>
    <row r="162" spans="1:29" ht="244.8">
      <c r="A162" t="s">
        <v>2235</v>
      </c>
      <c r="B162" s="27" t="s">
        <v>2236</v>
      </c>
      <c r="C162" s="27" t="s">
        <v>2237</v>
      </c>
      <c r="D162">
        <v>2501</v>
      </c>
      <c r="Z162" s="28" t="s">
        <v>2238</v>
      </c>
      <c r="AA162" s="28" t="e">
        <f>INDEX(allsections[[S]:[Order]],MATCH(X162,allsections[SGUID],0),3)</f>
        <v>#N/A</v>
      </c>
      <c r="AB162" s="28" t="e">
        <f>INDEX(allsections[[S]:[Order]],MATCH(Y162,allsections[SGUID],0),3)</f>
        <v>#N/A</v>
      </c>
      <c r="AC162" t="s">
        <v>2239</v>
      </c>
    </row>
    <row r="163" spans="1:29" ht="100.8">
      <c r="A163" t="s">
        <v>2240</v>
      </c>
      <c r="B163" s="27" t="s">
        <v>2241</v>
      </c>
      <c r="C163" s="27" t="s">
        <v>138</v>
      </c>
      <c r="D163">
        <v>2402</v>
      </c>
      <c r="Z163" s="28" t="s">
        <v>2242</v>
      </c>
      <c r="AA163" s="28" t="e">
        <f>INDEX(allsections[[S]:[Order]],MATCH(X163,allsections[SGUID],0),3)</f>
        <v>#N/A</v>
      </c>
      <c r="AB163" s="28" t="e">
        <f>INDEX(allsections[[S]:[Order]],MATCH(Y163,allsections[SGUID],0),3)</f>
        <v>#N/A</v>
      </c>
      <c r="AC163" t="s">
        <v>2243</v>
      </c>
    </row>
    <row r="164" spans="1:29" ht="100.8">
      <c r="A164" t="s">
        <v>2244</v>
      </c>
      <c r="B164" s="27" t="s">
        <v>2245</v>
      </c>
      <c r="C164" s="27" t="s">
        <v>138</v>
      </c>
      <c r="D164">
        <v>2401</v>
      </c>
      <c r="Z164" s="28" t="s">
        <v>2246</v>
      </c>
      <c r="AA164" s="28" t="e">
        <f>INDEX(allsections[[S]:[Order]],MATCH(X164,allsections[SGUID],0),3)</f>
        <v>#N/A</v>
      </c>
      <c r="AB164" s="28" t="e">
        <f>INDEX(allsections[[S]:[Order]],MATCH(Y164,allsections[SGUID],0),3)</f>
        <v>#N/A</v>
      </c>
      <c r="AC164" t="s">
        <v>2247</v>
      </c>
    </row>
    <row r="165" spans="1:29" ht="43.2">
      <c r="A165" t="s">
        <v>2248</v>
      </c>
      <c r="B165" s="27" t="s">
        <v>2249</v>
      </c>
      <c r="C165" s="27" t="s">
        <v>138</v>
      </c>
      <c r="D165">
        <v>2202</v>
      </c>
      <c r="Z165" s="28" t="s">
        <v>2250</v>
      </c>
      <c r="AA165" s="28" t="e">
        <f>INDEX(allsections[[S]:[Order]],MATCH(X165,allsections[SGUID],0),3)</f>
        <v>#N/A</v>
      </c>
      <c r="AB165" s="28" t="e">
        <f>INDEX(allsections[[S]:[Order]],MATCH(Y165,allsections[SGUID],0),3)</f>
        <v>#N/A</v>
      </c>
      <c r="AC165" t="s">
        <v>2251</v>
      </c>
    </row>
    <row r="166" spans="1:29" ht="28.8">
      <c r="A166" t="s">
        <v>2252</v>
      </c>
      <c r="B166" s="27" t="s">
        <v>2253</v>
      </c>
      <c r="C166" s="27" t="s">
        <v>138</v>
      </c>
      <c r="D166">
        <v>2201</v>
      </c>
      <c r="Z166" s="28" t="s">
        <v>2254</v>
      </c>
      <c r="AA166" s="28" t="e">
        <f>INDEX(allsections[[S]:[Order]],MATCH(X166,allsections[SGUID],0),3)</f>
        <v>#N/A</v>
      </c>
      <c r="AB166" s="28" t="e">
        <f>INDEX(allsections[[S]:[Order]],MATCH(Y166,allsections[SGUID],0),3)</f>
        <v>#N/A</v>
      </c>
      <c r="AC166" t="s">
        <v>2255</v>
      </c>
    </row>
    <row r="167" spans="1:29" ht="72">
      <c r="A167" t="s">
        <v>2256</v>
      </c>
      <c r="B167" s="27" t="s">
        <v>2257</v>
      </c>
      <c r="C167" s="27" t="s">
        <v>138</v>
      </c>
      <c r="D167">
        <v>2009</v>
      </c>
      <c r="Z167" s="28" t="s">
        <v>2258</v>
      </c>
      <c r="AA167" s="28" t="e">
        <f>INDEX(allsections[[S]:[Order]],MATCH(X167,allsections[SGUID],0),3)</f>
        <v>#N/A</v>
      </c>
      <c r="AB167" s="28" t="e">
        <f>INDEX(allsections[[S]:[Order]],MATCH(Y167,allsections[SGUID],0),3)</f>
        <v>#N/A</v>
      </c>
      <c r="AC167" t="s">
        <v>2259</v>
      </c>
    </row>
    <row r="168" spans="1:29" ht="57.6">
      <c r="A168" t="s">
        <v>2260</v>
      </c>
      <c r="B168" s="27" t="s">
        <v>2261</v>
      </c>
      <c r="C168" s="27" t="s">
        <v>138</v>
      </c>
      <c r="D168">
        <v>2006</v>
      </c>
      <c r="Z168" s="28" t="s">
        <v>2262</v>
      </c>
      <c r="AA168" s="28" t="e">
        <f>INDEX(allsections[[S]:[Order]],MATCH(X168,allsections[SGUID],0),3)</f>
        <v>#N/A</v>
      </c>
      <c r="AB168" s="28" t="e">
        <f>INDEX(allsections[[S]:[Order]],MATCH(Y168,allsections[SGUID],0),3)</f>
        <v>#N/A</v>
      </c>
      <c r="AC168" t="s">
        <v>2263</v>
      </c>
    </row>
    <row r="169" spans="1:29" ht="28.8">
      <c r="A169" t="s">
        <v>2264</v>
      </c>
      <c r="B169" s="27" t="s">
        <v>2265</v>
      </c>
      <c r="C169" s="27" t="s">
        <v>138</v>
      </c>
      <c r="D169">
        <v>2005</v>
      </c>
      <c r="Z169" s="28" t="s">
        <v>2266</v>
      </c>
      <c r="AA169" s="28" t="e">
        <f>INDEX(allsections[[S]:[Order]],MATCH(X169,allsections[SGUID],0),3)</f>
        <v>#N/A</v>
      </c>
      <c r="AB169" s="28" t="e">
        <f>INDEX(allsections[[S]:[Order]],MATCH(Y169,allsections[SGUID],0),3)</f>
        <v>#N/A</v>
      </c>
      <c r="AC169" t="s">
        <v>2267</v>
      </c>
    </row>
    <row r="170" spans="1:29" ht="43.2">
      <c r="A170" t="s">
        <v>2268</v>
      </c>
      <c r="B170" s="27" t="s">
        <v>2269</v>
      </c>
      <c r="C170" s="27" t="s">
        <v>138</v>
      </c>
      <c r="D170">
        <v>2004</v>
      </c>
      <c r="Z170" s="28" t="s">
        <v>2270</v>
      </c>
      <c r="AA170" s="28" t="e">
        <f>INDEX(allsections[[S]:[Order]],MATCH(X170,allsections[SGUID],0),3)</f>
        <v>#N/A</v>
      </c>
      <c r="AB170" s="28" t="e">
        <f>INDEX(allsections[[S]:[Order]],MATCH(Y170,allsections[SGUID],0),3)</f>
        <v>#N/A</v>
      </c>
      <c r="AC170" t="s">
        <v>2271</v>
      </c>
    </row>
    <row r="171" spans="1:29" ht="43.2">
      <c r="A171" t="s">
        <v>2272</v>
      </c>
      <c r="B171" s="27" t="s">
        <v>2273</v>
      </c>
      <c r="C171" s="27" t="s">
        <v>138</v>
      </c>
      <c r="D171">
        <v>2003</v>
      </c>
      <c r="Z171" s="28" t="s">
        <v>2274</v>
      </c>
      <c r="AA171" s="28" t="e">
        <f>INDEX(allsections[[S]:[Order]],MATCH(X171,allsections[SGUID],0),3)</f>
        <v>#N/A</v>
      </c>
      <c r="AB171" s="28" t="e">
        <f>INDEX(allsections[[S]:[Order]],MATCH(Y171,allsections[SGUID],0),3)</f>
        <v>#N/A</v>
      </c>
      <c r="AC171" t="s">
        <v>2275</v>
      </c>
    </row>
    <row r="172" spans="1:29" ht="100.8">
      <c r="A172" t="s">
        <v>2276</v>
      </c>
      <c r="B172" s="27" t="s">
        <v>2277</v>
      </c>
      <c r="C172" s="27" t="s">
        <v>138</v>
      </c>
      <c r="D172">
        <v>2002</v>
      </c>
      <c r="Z172" s="28" t="s">
        <v>2278</v>
      </c>
      <c r="AA172" s="28" t="e">
        <f>INDEX(allsections[[S]:[Order]],MATCH(X172,allsections[SGUID],0),3)</f>
        <v>#N/A</v>
      </c>
      <c r="AB172" s="28" t="e">
        <f>INDEX(allsections[[S]:[Order]],MATCH(Y172,allsections[SGUID],0),3)</f>
        <v>#N/A</v>
      </c>
      <c r="AC172" t="s">
        <v>2279</v>
      </c>
    </row>
    <row r="173" spans="1:29" ht="72">
      <c r="A173" t="s">
        <v>2280</v>
      </c>
      <c r="B173" s="27" t="s">
        <v>2281</v>
      </c>
      <c r="C173" s="27" t="s">
        <v>138</v>
      </c>
      <c r="D173">
        <v>2001</v>
      </c>
      <c r="Z173" s="28" t="s">
        <v>2282</v>
      </c>
      <c r="AA173" s="28" t="e">
        <f>INDEX(allsections[[S]:[Order]],MATCH(X173,allsections[SGUID],0),3)</f>
        <v>#N/A</v>
      </c>
      <c r="AB173" s="28" t="e">
        <f>INDEX(allsections[[S]:[Order]],MATCH(Y173,allsections[SGUID],0),3)</f>
        <v>#N/A</v>
      </c>
      <c r="AC173" t="s">
        <v>2283</v>
      </c>
    </row>
    <row r="174" spans="1:29" ht="172.8">
      <c r="A174" t="s">
        <v>2284</v>
      </c>
      <c r="B174" s="27" t="s">
        <v>2285</v>
      </c>
      <c r="C174" s="27" t="s">
        <v>2286</v>
      </c>
      <c r="D174">
        <v>1803</v>
      </c>
      <c r="Z174" s="28" t="s">
        <v>2287</v>
      </c>
      <c r="AA174" s="28" t="e">
        <f>INDEX(allsections[[S]:[Order]],MATCH(X174,allsections[SGUID],0),3)</f>
        <v>#N/A</v>
      </c>
      <c r="AB174" s="28" t="e">
        <f>INDEX(allsections[[S]:[Order]],MATCH(Y174,allsections[SGUID],0),3)</f>
        <v>#N/A</v>
      </c>
      <c r="AC174" t="s">
        <v>2288</v>
      </c>
    </row>
    <row r="175" spans="1:29" ht="57.6">
      <c r="A175" t="s">
        <v>2289</v>
      </c>
      <c r="B175" s="27" t="s">
        <v>2290</v>
      </c>
      <c r="C175" s="27" t="s">
        <v>138</v>
      </c>
      <c r="D175">
        <v>1802</v>
      </c>
      <c r="Z175" s="28" t="s">
        <v>2291</v>
      </c>
      <c r="AA175" s="28" t="e">
        <f>INDEX(allsections[[S]:[Order]],MATCH(X175,allsections[SGUID],0),3)</f>
        <v>#N/A</v>
      </c>
      <c r="AB175" s="28" t="e">
        <f>INDEX(allsections[[S]:[Order]],MATCH(Y175,allsections[SGUID],0),3)</f>
        <v>#N/A</v>
      </c>
      <c r="AC175" t="s">
        <v>2292</v>
      </c>
    </row>
    <row r="176" spans="1:29" ht="86.4">
      <c r="A176" t="s">
        <v>2293</v>
      </c>
      <c r="B176" s="27" t="s">
        <v>2294</v>
      </c>
      <c r="C176" s="27" t="s">
        <v>138</v>
      </c>
      <c r="D176">
        <v>704</v>
      </c>
      <c r="Z176" s="28" t="s">
        <v>2295</v>
      </c>
      <c r="AA176" s="28" t="e">
        <f>INDEX(allsections[[S]:[Order]],MATCH(X176,allsections[SGUID],0),3)</f>
        <v>#N/A</v>
      </c>
      <c r="AB176" s="28" t="e">
        <f>INDEX(allsections[[S]:[Order]],MATCH(Y176,allsections[SGUID],0),3)</f>
        <v>#N/A</v>
      </c>
      <c r="AC176" t="s">
        <v>2296</v>
      </c>
    </row>
    <row r="177" spans="1:29" ht="28.8">
      <c r="A177" t="s">
        <v>2297</v>
      </c>
      <c r="B177" s="27" t="s">
        <v>2298</v>
      </c>
      <c r="C177" s="27" t="s">
        <v>138</v>
      </c>
      <c r="D177">
        <v>703</v>
      </c>
      <c r="Z177" s="28" t="s">
        <v>2299</v>
      </c>
      <c r="AA177" s="28" t="e">
        <f>INDEX(allsections[[S]:[Order]],MATCH(X177,allsections[SGUID],0),3)</f>
        <v>#N/A</v>
      </c>
      <c r="AB177" s="28" t="e">
        <f>INDEX(allsections[[S]:[Order]],MATCH(Y177,allsections[SGUID],0),3)</f>
        <v>#N/A</v>
      </c>
      <c r="AC177" t="s">
        <v>2300</v>
      </c>
    </row>
    <row r="178" spans="1:29" ht="57.6">
      <c r="A178" t="s">
        <v>2301</v>
      </c>
      <c r="B178" s="27" t="s">
        <v>2302</v>
      </c>
      <c r="C178" s="27" t="s">
        <v>138</v>
      </c>
      <c r="D178">
        <v>702</v>
      </c>
      <c r="Z178" s="28" t="s">
        <v>2303</v>
      </c>
      <c r="AA178" s="28" t="e">
        <f>INDEX(allsections[[S]:[Order]],MATCH(X178,allsections[SGUID],0),3)</f>
        <v>#N/A</v>
      </c>
      <c r="AB178" s="28" t="e">
        <f>INDEX(allsections[[S]:[Order]],MATCH(Y178,allsections[SGUID],0),3)</f>
        <v>#N/A</v>
      </c>
      <c r="AC178" t="s">
        <v>2304</v>
      </c>
    </row>
    <row r="179" spans="1:29" ht="115.2">
      <c r="A179" t="s">
        <v>2305</v>
      </c>
      <c r="B179" s="27" t="s">
        <v>2306</v>
      </c>
      <c r="C179" s="27" t="s">
        <v>138</v>
      </c>
      <c r="D179">
        <v>701</v>
      </c>
      <c r="Z179" s="28" t="s">
        <v>2307</v>
      </c>
      <c r="AA179" s="28" t="e">
        <f>INDEX(allsections[[S]:[Order]],MATCH(X179,allsections[SGUID],0),3)</f>
        <v>#N/A</v>
      </c>
      <c r="AB179" s="28" t="e">
        <f>INDEX(allsections[[S]:[Order]],MATCH(Y179,allsections[SGUID],0),3)</f>
        <v>#N/A</v>
      </c>
      <c r="AC179" t="s">
        <v>2308</v>
      </c>
    </row>
    <row r="180" spans="1:29" ht="100.8">
      <c r="A180" t="s">
        <v>2309</v>
      </c>
      <c r="B180" s="27" t="s">
        <v>2310</v>
      </c>
      <c r="C180" s="27" t="s">
        <v>138</v>
      </c>
      <c r="D180">
        <v>603</v>
      </c>
      <c r="Z180" s="28" t="s">
        <v>2311</v>
      </c>
      <c r="AA180" s="28" t="e">
        <f>INDEX(allsections[[S]:[Order]],MATCH(X180,allsections[SGUID],0),3)</f>
        <v>#N/A</v>
      </c>
      <c r="AB180" s="28" t="e">
        <f>INDEX(allsections[[S]:[Order]],MATCH(Y180,allsections[SGUID],0),3)</f>
        <v>#N/A</v>
      </c>
      <c r="AC180" t="s">
        <v>2312</v>
      </c>
    </row>
    <row r="181" spans="1:29" ht="86.4">
      <c r="A181" t="s">
        <v>2313</v>
      </c>
      <c r="B181" s="27" t="s">
        <v>2314</v>
      </c>
      <c r="C181" s="27" t="s">
        <v>138</v>
      </c>
      <c r="D181">
        <v>602</v>
      </c>
      <c r="Z181" s="28" t="s">
        <v>2315</v>
      </c>
      <c r="AA181" s="28" t="e">
        <f>INDEX(allsections[[S]:[Order]],MATCH(X181,allsections[SGUID],0),3)</f>
        <v>#N/A</v>
      </c>
      <c r="AB181" s="28" t="e">
        <f>INDEX(allsections[[S]:[Order]],MATCH(Y181,allsections[SGUID],0),3)</f>
        <v>#N/A</v>
      </c>
      <c r="AC181" t="s">
        <v>2316</v>
      </c>
    </row>
    <row r="182" spans="1:29" ht="72">
      <c r="A182" t="s">
        <v>2317</v>
      </c>
      <c r="B182" s="27" t="s">
        <v>2318</v>
      </c>
      <c r="C182" s="27" t="s">
        <v>138</v>
      </c>
      <c r="D182">
        <v>103</v>
      </c>
      <c r="Z182" s="28" t="s">
        <v>2319</v>
      </c>
      <c r="AA182" s="28" t="e">
        <f>INDEX(allsections[[S]:[Order]],MATCH(X182,allsections[SGUID],0),3)</f>
        <v>#N/A</v>
      </c>
      <c r="AB182" s="28" t="e">
        <f>INDEX(allsections[[S]:[Order]],MATCH(Y182,allsections[SGUID],0),3)</f>
        <v>#N/A</v>
      </c>
      <c r="AC182" t="s">
        <v>2320</v>
      </c>
    </row>
    <row r="183" spans="1:29" ht="57.6">
      <c r="A183" t="s">
        <v>2321</v>
      </c>
      <c r="B183" s="27" t="s">
        <v>2322</v>
      </c>
      <c r="C183" s="27" t="s">
        <v>138</v>
      </c>
      <c r="D183">
        <v>102</v>
      </c>
      <c r="Z183" s="28" t="s">
        <v>2323</v>
      </c>
      <c r="AA183" s="28" t="e">
        <f>INDEX(allsections[[S]:[Order]],MATCH(X183,allsections[SGUID],0),3)</f>
        <v>#N/A</v>
      </c>
      <c r="AB183" s="28" t="e">
        <f>INDEX(allsections[[S]:[Order]],MATCH(Y183,allsections[SGUID],0),3)</f>
        <v>#N/A</v>
      </c>
      <c r="AC183" t="s">
        <v>2324</v>
      </c>
    </row>
    <row r="184" spans="1:29" ht="86.4">
      <c r="A184" t="s">
        <v>2325</v>
      </c>
      <c r="B184" s="27" t="s">
        <v>2326</v>
      </c>
      <c r="C184" s="27" t="s">
        <v>138</v>
      </c>
      <c r="D184">
        <v>303</v>
      </c>
      <c r="Z184" s="28" t="s">
        <v>2327</v>
      </c>
      <c r="AA184" s="28" t="e">
        <f>INDEX(allsections[[S]:[Order]],MATCH(X184,allsections[SGUID],0),3)</f>
        <v>#N/A</v>
      </c>
      <c r="AB184" s="28" t="e">
        <f>INDEX(allsections[[S]:[Order]],MATCH(Y184,allsections[SGUID],0),3)</f>
        <v>#N/A</v>
      </c>
      <c r="AC184" t="s">
        <v>2328</v>
      </c>
    </row>
    <row r="185" spans="1:29" ht="201.6">
      <c r="A185" t="s">
        <v>2329</v>
      </c>
      <c r="B185" s="27" t="s">
        <v>2330</v>
      </c>
      <c r="C185" s="27" t="s">
        <v>2331</v>
      </c>
      <c r="D185">
        <v>1801</v>
      </c>
      <c r="Z185" s="28" t="s">
        <v>2332</v>
      </c>
      <c r="AA185" s="28" t="e">
        <f>INDEX(allsections[[S]:[Order]],MATCH(X185,allsections[SGUID],0),3)</f>
        <v>#N/A</v>
      </c>
      <c r="AB185" s="28" t="e">
        <f>INDEX(allsections[[S]:[Order]],MATCH(Y185,allsections[SGUID],0),3)</f>
        <v>#N/A</v>
      </c>
      <c r="AC185" t="s">
        <v>2333</v>
      </c>
    </row>
    <row r="186" spans="1:29" ht="43.2">
      <c r="A186" t="s">
        <v>2334</v>
      </c>
      <c r="B186" s="27" t="s">
        <v>2335</v>
      </c>
      <c r="C186" s="27" t="s">
        <v>138</v>
      </c>
      <c r="D186">
        <v>2803</v>
      </c>
      <c r="Z186" s="28" t="s">
        <v>2336</v>
      </c>
      <c r="AA186" s="28" t="e">
        <f>INDEX(allsections[[S]:[Order]],MATCH(X186,allsections[SGUID],0),3)</f>
        <v>#N/A</v>
      </c>
      <c r="AB186" s="28" t="e">
        <f>INDEX(allsections[[S]:[Order]],MATCH(Y186,allsections[SGUID],0),3)</f>
        <v>#N/A</v>
      </c>
      <c r="AC186" t="s">
        <v>2337</v>
      </c>
    </row>
    <row r="187" spans="1:29" ht="57.6">
      <c r="A187" t="s">
        <v>2338</v>
      </c>
      <c r="B187" s="27" t="s">
        <v>2339</v>
      </c>
      <c r="C187" s="27" t="s">
        <v>138</v>
      </c>
      <c r="D187">
        <v>402</v>
      </c>
      <c r="Z187" s="28" t="s">
        <v>2340</v>
      </c>
      <c r="AA187" s="28" t="e">
        <f>INDEX(allsections[[S]:[Order]],MATCH(X187,allsections[SGUID],0),3)</f>
        <v>#N/A</v>
      </c>
      <c r="AB187" s="28" t="e">
        <f>INDEX(allsections[[S]:[Order]],MATCH(Y187,allsections[SGUID],0),3)</f>
        <v>#N/A</v>
      </c>
      <c r="AC187" t="s">
        <v>2341</v>
      </c>
    </row>
    <row r="188" spans="1:29" ht="57.6">
      <c r="A188" t="s">
        <v>2342</v>
      </c>
      <c r="B188" s="27" t="s">
        <v>2343</v>
      </c>
      <c r="C188" s="27" t="s">
        <v>138</v>
      </c>
      <c r="D188">
        <v>2802</v>
      </c>
      <c r="Z188" s="28" t="s">
        <v>2344</v>
      </c>
      <c r="AA188" s="28" t="e">
        <f>INDEX(allsections[[S]:[Order]],MATCH(X188,allsections[SGUID],0),3)</f>
        <v>#N/A</v>
      </c>
      <c r="AB188" s="28" t="e">
        <f>INDEX(allsections[[S]:[Order]],MATCH(Y188,allsections[SGUID],0),3)</f>
        <v>#N/A</v>
      </c>
      <c r="AC188" t="s">
        <v>2345</v>
      </c>
    </row>
    <row r="189" spans="1:29" ht="43.2">
      <c r="A189" t="s">
        <v>2346</v>
      </c>
      <c r="B189" s="27" t="s">
        <v>2347</v>
      </c>
      <c r="C189" s="27" t="s">
        <v>138</v>
      </c>
      <c r="D189">
        <v>403</v>
      </c>
      <c r="Z189" s="28" t="s">
        <v>2348</v>
      </c>
      <c r="AA189" s="28" t="e">
        <f>INDEX(allsections[[S]:[Order]],MATCH(X189,allsections[SGUID],0),3)</f>
        <v>#N/A</v>
      </c>
      <c r="AB189" s="28" t="e">
        <f>INDEX(allsections[[S]:[Order]],MATCH(Y189,allsections[SGUID],0),3)</f>
        <v>#N/A</v>
      </c>
      <c r="AC189" t="s">
        <v>2349</v>
      </c>
    </row>
    <row r="190" spans="1:29" ht="43.2">
      <c r="A190" t="s">
        <v>2350</v>
      </c>
      <c r="B190" s="27" t="s">
        <v>2351</v>
      </c>
      <c r="C190" s="27" t="s">
        <v>138</v>
      </c>
      <c r="D190">
        <v>2904</v>
      </c>
      <c r="Z190" s="28" t="s">
        <v>2352</v>
      </c>
      <c r="AA190" s="28" t="e">
        <f>INDEX(allsections[[S]:[Order]],MATCH(X190,allsections[SGUID],0),3)</f>
        <v>#N/A</v>
      </c>
      <c r="AB190" s="28" t="e">
        <f>INDEX(allsections[[S]:[Order]],MATCH(Y190,allsections[SGUID],0),3)</f>
        <v>#N/A</v>
      </c>
      <c r="AC190" t="s">
        <v>2353</v>
      </c>
    </row>
    <row r="191" spans="1:29" ht="43.2">
      <c r="A191" t="s">
        <v>2354</v>
      </c>
      <c r="B191" s="27" t="s">
        <v>2355</v>
      </c>
      <c r="C191" s="27" t="s">
        <v>138</v>
      </c>
      <c r="D191">
        <v>404</v>
      </c>
      <c r="Z191" s="28" t="s">
        <v>2356</v>
      </c>
      <c r="AA191" s="28" t="e">
        <f>INDEX(allsections[[S]:[Order]],MATCH(X191,allsections[SGUID],0),3)</f>
        <v>#N/A</v>
      </c>
      <c r="AB191" s="28" t="e">
        <f>INDEX(allsections[[S]:[Order]],MATCH(Y191,allsections[SGUID],0),3)</f>
        <v>#N/A</v>
      </c>
      <c r="AC191" t="s">
        <v>2357</v>
      </c>
    </row>
    <row r="192" spans="1:29" ht="86.4">
      <c r="A192" t="s">
        <v>2358</v>
      </c>
      <c r="B192" s="27" t="s">
        <v>2359</v>
      </c>
      <c r="C192" s="27" t="s">
        <v>138</v>
      </c>
      <c r="D192">
        <v>2801</v>
      </c>
      <c r="Z192" s="28" t="s">
        <v>2360</v>
      </c>
      <c r="AA192" s="28" t="e">
        <f>INDEX(allsections[[S]:[Order]],MATCH(X192,allsections[SGUID],0),3)</f>
        <v>#N/A</v>
      </c>
      <c r="AB192" s="28" t="e">
        <f>INDEX(allsections[[S]:[Order]],MATCH(Y192,allsections[SGUID],0),3)</f>
        <v>#N/A</v>
      </c>
      <c r="AC192" t="s">
        <v>2361</v>
      </c>
    </row>
    <row r="193" spans="1:29" ht="273.60000000000002">
      <c r="A193" t="s">
        <v>2362</v>
      </c>
      <c r="B193" s="27" t="s">
        <v>2363</v>
      </c>
      <c r="C193" s="27" t="s">
        <v>2364</v>
      </c>
      <c r="D193">
        <v>706</v>
      </c>
      <c r="Z193" s="28" t="s">
        <v>2365</v>
      </c>
      <c r="AA193" s="28" t="e">
        <f>INDEX(allsections[[S]:[Order]],MATCH(X193,allsections[SGUID],0),3)</f>
        <v>#N/A</v>
      </c>
      <c r="AB193" s="28" t="e">
        <f>INDEX(allsections[[S]:[Order]],MATCH(Y193,allsections[SGUID],0),3)</f>
        <v>#N/A</v>
      </c>
      <c r="AC193" t="s">
        <v>2366</v>
      </c>
    </row>
    <row r="194" spans="1:29" ht="100.8">
      <c r="A194" t="s">
        <v>2367</v>
      </c>
      <c r="B194" s="27" t="s">
        <v>2368</v>
      </c>
      <c r="C194" s="27" t="s">
        <v>138</v>
      </c>
      <c r="D194">
        <v>2202</v>
      </c>
      <c r="Z194" s="28" t="s">
        <v>2369</v>
      </c>
      <c r="AA194" s="28" t="e">
        <f>INDEX(allsections[[S]:[Order]],MATCH(X194,allsections[SGUID],0),3)</f>
        <v>#N/A</v>
      </c>
      <c r="AB194" s="28" t="e">
        <f>INDEX(allsections[[S]:[Order]],MATCH(Y194,allsections[SGUID],0),3)</f>
        <v>#N/A</v>
      </c>
      <c r="AC194" t="s">
        <v>2370</v>
      </c>
    </row>
    <row r="195" spans="1:29" ht="100.8">
      <c r="A195" t="s">
        <v>2371</v>
      </c>
      <c r="B195" s="27" t="s">
        <v>2372</v>
      </c>
      <c r="C195" s="27" t="s">
        <v>138</v>
      </c>
      <c r="D195">
        <v>705</v>
      </c>
      <c r="Z195" s="28" t="s">
        <v>2373</v>
      </c>
      <c r="AA195" s="28" t="e">
        <f>INDEX(allsections[[S]:[Order]],MATCH(X195,allsections[SGUID],0),3)</f>
        <v>#N/A</v>
      </c>
      <c r="AB195" s="28" t="e">
        <f>INDEX(allsections[[S]:[Order]],MATCH(Y195,allsections[SGUID],0),3)</f>
        <v>#N/A</v>
      </c>
      <c r="AC195" t="s">
        <v>2374</v>
      </c>
    </row>
    <row r="196" spans="1:29" ht="86.4">
      <c r="A196" t="s">
        <v>2375</v>
      </c>
      <c r="B196" s="27" t="s">
        <v>2376</v>
      </c>
      <c r="C196" s="27" t="s">
        <v>138</v>
      </c>
      <c r="D196">
        <v>2201</v>
      </c>
      <c r="Z196" s="28" t="s">
        <v>2377</v>
      </c>
      <c r="AA196" s="28" t="e">
        <f>INDEX(allsections[[S]:[Order]],MATCH(X196,allsections[SGUID],0),3)</f>
        <v>#N/A</v>
      </c>
      <c r="AB196" s="28" t="e">
        <f>INDEX(allsections[[S]:[Order]],MATCH(Y196,allsections[SGUID],0),3)</f>
        <v>#N/A</v>
      </c>
      <c r="AC196" t="s">
        <v>2378</v>
      </c>
    </row>
    <row r="197" spans="1:29" ht="43.2">
      <c r="A197" t="s">
        <v>2379</v>
      </c>
      <c r="B197" s="27" t="s">
        <v>2380</v>
      </c>
      <c r="C197" s="27" t="s">
        <v>138</v>
      </c>
      <c r="D197">
        <v>2004</v>
      </c>
      <c r="Z197" s="28" t="s">
        <v>2381</v>
      </c>
      <c r="AA197" s="28" t="e">
        <f>INDEX(allsections[[S]:[Order]],MATCH(X197,allsections[SGUID],0),3)</f>
        <v>#N/A</v>
      </c>
      <c r="AB197" s="28" t="e">
        <f>INDEX(allsections[[S]:[Order]],MATCH(Y197,allsections[SGUID],0),3)</f>
        <v>#N/A</v>
      </c>
      <c r="AC197" t="s">
        <v>2382</v>
      </c>
    </row>
    <row r="198" spans="1:29" ht="43.2">
      <c r="A198" t="s">
        <v>2383</v>
      </c>
      <c r="B198" s="27" t="s">
        <v>2384</v>
      </c>
      <c r="C198" s="27" t="s">
        <v>138</v>
      </c>
      <c r="D198">
        <v>405</v>
      </c>
      <c r="Z198" s="28" t="s">
        <v>2385</v>
      </c>
      <c r="AA198" s="28" t="e">
        <f>INDEX(allsections[[S]:[Order]],MATCH(X198,allsections[SGUID],0),3)</f>
        <v>#N/A</v>
      </c>
      <c r="AB198" s="28" t="e">
        <f>INDEX(allsections[[S]:[Order]],MATCH(Y198,allsections[SGUID],0),3)</f>
        <v>#N/A</v>
      </c>
      <c r="AC198" t="s">
        <v>2386</v>
      </c>
    </row>
    <row r="199" spans="1:29" ht="86.4">
      <c r="A199" t="s">
        <v>2387</v>
      </c>
      <c r="B199" s="27" t="s">
        <v>2388</v>
      </c>
      <c r="C199" s="27" t="s">
        <v>138</v>
      </c>
      <c r="D199">
        <v>1903</v>
      </c>
      <c r="Z199" s="28" t="s">
        <v>2389</v>
      </c>
      <c r="AA199" s="28" t="e">
        <f>INDEX(allsections[[S]:[Order]],MATCH(X199,allsections[SGUID],0),3)</f>
        <v>#N/A</v>
      </c>
      <c r="AB199" s="28" t="e">
        <f>INDEX(allsections[[S]:[Order]],MATCH(Y199,allsections[SGUID],0),3)</f>
        <v>#N/A</v>
      </c>
      <c r="AC199" t="s">
        <v>2390</v>
      </c>
    </row>
    <row r="200" spans="1:29" ht="72">
      <c r="A200" t="s">
        <v>2391</v>
      </c>
      <c r="B200" s="27" t="s">
        <v>2392</v>
      </c>
      <c r="C200" s="27" t="s">
        <v>138</v>
      </c>
      <c r="D200">
        <v>705</v>
      </c>
      <c r="Z200" s="28" t="s">
        <v>2393</v>
      </c>
      <c r="AA200" s="28" t="e">
        <f>INDEX(allsections[[S]:[Order]],MATCH(X200,allsections[SGUID],0),3)</f>
        <v>#N/A</v>
      </c>
      <c r="AB200" s="28" t="e">
        <f>INDEX(allsections[[S]:[Order]],MATCH(Y200,allsections[SGUID],0),3)</f>
        <v>#N/A</v>
      </c>
      <c r="AC200" t="s">
        <v>2394</v>
      </c>
    </row>
    <row r="201" spans="1:29" ht="57.6">
      <c r="A201" t="s">
        <v>2395</v>
      </c>
      <c r="B201" s="27" t="s">
        <v>2396</v>
      </c>
      <c r="C201" s="27" t="s">
        <v>138</v>
      </c>
      <c r="D201">
        <v>3210</v>
      </c>
      <c r="Z201" s="28" t="s">
        <v>2397</v>
      </c>
      <c r="AA201" s="28" t="e">
        <f>INDEX(allsections[[S]:[Order]],MATCH(X201,allsections[SGUID],0),3)</f>
        <v>#N/A</v>
      </c>
      <c r="AB201" s="28" t="e">
        <f>INDEX(allsections[[S]:[Order]],MATCH(Y201,allsections[SGUID],0),3)</f>
        <v>#N/A</v>
      </c>
      <c r="AC201" t="s">
        <v>2398</v>
      </c>
    </row>
    <row r="202" spans="1:29" ht="86.4">
      <c r="A202" t="s">
        <v>1447</v>
      </c>
      <c r="B202" s="27" t="s">
        <v>2399</v>
      </c>
      <c r="C202" s="27" t="s">
        <v>138</v>
      </c>
      <c r="D202">
        <v>2003</v>
      </c>
      <c r="Z202" s="28" t="s">
        <v>2400</v>
      </c>
      <c r="AA202" s="28" t="e">
        <f>INDEX(allsections[[S]:[Order]],MATCH(X202,allsections[SGUID],0),3)</f>
        <v>#N/A</v>
      </c>
      <c r="AB202" s="28" t="e">
        <f>INDEX(allsections[[S]:[Order]],MATCH(Y202,allsections[SGUID],0),3)</f>
        <v>#N/A</v>
      </c>
      <c r="AC202" t="s">
        <v>2401</v>
      </c>
    </row>
    <row r="203" spans="1:29" ht="86.4">
      <c r="A203" t="s">
        <v>2402</v>
      </c>
      <c r="B203" s="27" t="s">
        <v>2403</v>
      </c>
      <c r="C203" s="27" t="s">
        <v>138</v>
      </c>
      <c r="D203">
        <v>404</v>
      </c>
      <c r="Z203" s="28" t="s">
        <v>2404</v>
      </c>
      <c r="AA203" s="28" t="e">
        <f>INDEX(allsections[[S]:[Order]],MATCH(X203,allsections[SGUID],0),3)</f>
        <v>#N/A</v>
      </c>
      <c r="AB203" s="28" t="e">
        <f>INDEX(allsections[[S]:[Order]],MATCH(Y203,allsections[SGUID],0),3)</f>
        <v>#N/A</v>
      </c>
      <c r="AC203" t="s">
        <v>2405</v>
      </c>
    </row>
    <row r="204" spans="1:29" ht="57.6">
      <c r="A204" t="s">
        <v>2406</v>
      </c>
      <c r="B204" s="27" t="s">
        <v>2407</v>
      </c>
      <c r="C204" s="27" t="s">
        <v>138</v>
      </c>
      <c r="D204">
        <v>1202</v>
      </c>
      <c r="Z204" s="28" t="s">
        <v>2408</v>
      </c>
      <c r="AA204" s="28" t="e">
        <f>INDEX(allsections[[S]:[Order]],MATCH(X204,allsections[SGUID],0),3)</f>
        <v>#N/A</v>
      </c>
      <c r="AB204" s="28" t="e">
        <f>INDEX(allsections[[S]:[Order]],MATCH(Y204,allsections[SGUID],0),3)</f>
        <v>#N/A</v>
      </c>
      <c r="AC204" t="s">
        <v>2409</v>
      </c>
    </row>
    <row r="205" spans="1:29" ht="57.6">
      <c r="A205" t="s">
        <v>2410</v>
      </c>
      <c r="B205" s="27" t="s">
        <v>2411</v>
      </c>
      <c r="C205" s="27" t="s">
        <v>138</v>
      </c>
      <c r="D205">
        <v>2002</v>
      </c>
      <c r="Z205" s="28" t="s">
        <v>2412</v>
      </c>
      <c r="AA205" s="28" t="e">
        <f>INDEX(allsections[[S]:[Order]],MATCH(X205,allsections[SGUID],0),3)</f>
        <v>#N/A</v>
      </c>
      <c r="AB205" s="28" t="e">
        <f>INDEX(allsections[[S]:[Order]],MATCH(Y205,allsections[SGUID],0),3)</f>
        <v>#N/A</v>
      </c>
      <c r="AC205" t="s">
        <v>2413</v>
      </c>
    </row>
    <row r="206" spans="1:29" ht="72">
      <c r="A206" t="s">
        <v>2414</v>
      </c>
      <c r="B206" s="27" t="s">
        <v>2415</v>
      </c>
      <c r="C206" s="27" t="s">
        <v>138</v>
      </c>
      <c r="D206">
        <v>403</v>
      </c>
      <c r="Z206" s="28" t="s">
        <v>2416</v>
      </c>
      <c r="AA206" s="28" t="e">
        <f>INDEX(allsections[[S]:[Order]],MATCH(X206,allsections[SGUID],0),3)</f>
        <v>#N/A</v>
      </c>
      <c r="AB206" s="28" t="e">
        <f>INDEX(allsections[[S]:[Order]],MATCH(Y206,allsections[SGUID],0),3)</f>
        <v>#N/A</v>
      </c>
      <c r="AC206" t="s">
        <v>2417</v>
      </c>
    </row>
    <row r="207" spans="1:29" ht="72">
      <c r="A207" t="s">
        <v>2418</v>
      </c>
      <c r="B207" s="27" t="s">
        <v>2419</v>
      </c>
      <c r="C207" s="27" t="s">
        <v>138</v>
      </c>
      <c r="D207">
        <v>2001</v>
      </c>
      <c r="Z207" s="28" t="s">
        <v>2420</v>
      </c>
      <c r="AA207" s="28" t="e">
        <f>INDEX(allsections[[S]:[Order]],MATCH(X207,allsections[SGUID],0),3)</f>
        <v>#N/A</v>
      </c>
      <c r="AB207" s="28" t="e">
        <f>INDEX(allsections[[S]:[Order]],MATCH(Y207,allsections[SGUID],0),3)</f>
        <v>#N/A</v>
      </c>
      <c r="AC207" t="s">
        <v>2421</v>
      </c>
    </row>
    <row r="208" spans="1:29" ht="43.2">
      <c r="A208" t="s">
        <v>2422</v>
      </c>
      <c r="B208" s="27" t="s">
        <v>2423</v>
      </c>
      <c r="C208" s="27" t="s">
        <v>138</v>
      </c>
      <c r="D208">
        <v>709</v>
      </c>
      <c r="Z208" s="28" t="s">
        <v>2424</v>
      </c>
      <c r="AA208" s="28" t="e">
        <f>INDEX(allsections[[S]:[Order]],MATCH(X208,allsections[SGUID],0),3)</f>
        <v>#N/A</v>
      </c>
      <c r="AB208" s="28" t="e">
        <f>INDEX(allsections[[S]:[Order]],MATCH(Y208,allsections[SGUID],0),3)</f>
        <v>#N/A</v>
      </c>
      <c r="AC208" t="s">
        <v>2425</v>
      </c>
    </row>
    <row r="209" spans="1:29" ht="100.8">
      <c r="A209" t="s">
        <v>2426</v>
      </c>
      <c r="B209" s="27" t="s">
        <v>2427</v>
      </c>
      <c r="C209" s="27" t="s">
        <v>138</v>
      </c>
      <c r="D209">
        <v>3211</v>
      </c>
      <c r="Z209" s="28" t="s">
        <v>2428</v>
      </c>
      <c r="AA209" s="28" t="e">
        <f>INDEX(allsections[[S]:[Order]],MATCH(X209,allsections[SGUID],0),3)</f>
        <v>#N/A</v>
      </c>
      <c r="AB209" s="28" t="e">
        <f>INDEX(allsections[[S]:[Order]],MATCH(Y209,allsections[SGUID],0),3)</f>
        <v>#N/A</v>
      </c>
      <c r="AC209" t="s">
        <v>2429</v>
      </c>
    </row>
    <row r="210" spans="1:29" ht="72">
      <c r="A210" t="s">
        <v>2430</v>
      </c>
      <c r="B210" s="27" t="s">
        <v>2431</v>
      </c>
      <c r="C210" s="27" t="s">
        <v>138</v>
      </c>
      <c r="D210">
        <v>3206</v>
      </c>
      <c r="Z210" s="28" t="s">
        <v>2432</v>
      </c>
      <c r="AA210" s="28" t="e">
        <f>INDEX(allsections[[S]:[Order]],MATCH(X210,allsections[SGUID],0),3)</f>
        <v>#N/A</v>
      </c>
      <c r="AB210" s="28" t="e">
        <f>INDEX(allsections[[S]:[Order]],MATCH(Y210,allsections[SGUID],0),3)</f>
        <v>#N/A</v>
      </c>
      <c r="AC210" t="s">
        <v>2433</v>
      </c>
    </row>
    <row r="211" spans="1:29" ht="72">
      <c r="A211" t="s">
        <v>2434</v>
      </c>
      <c r="B211" s="27" t="s">
        <v>2435</v>
      </c>
      <c r="C211" s="27" t="s">
        <v>138</v>
      </c>
      <c r="D211">
        <v>703</v>
      </c>
      <c r="Z211" s="28" t="s">
        <v>2436</v>
      </c>
      <c r="AA211" s="28" t="e">
        <f>INDEX(allsections[[S]:[Order]],MATCH(X211,allsections[SGUID],0),3)</f>
        <v>#N/A</v>
      </c>
      <c r="AB211" s="28" t="e">
        <f>INDEX(allsections[[S]:[Order]],MATCH(Y211,allsections[SGUID],0),3)</f>
        <v>#N/A</v>
      </c>
      <c r="AC211" t="s">
        <v>2437</v>
      </c>
    </row>
    <row r="212" spans="1:29" ht="86.4">
      <c r="A212" t="s">
        <v>2438</v>
      </c>
      <c r="B212" s="27" t="s">
        <v>2439</v>
      </c>
      <c r="C212" s="27" t="s">
        <v>138</v>
      </c>
      <c r="D212">
        <v>3205</v>
      </c>
      <c r="Z212" s="28" t="s">
        <v>2440</v>
      </c>
      <c r="AA212" s="28" t="e">
        <f>INDEX(allsections[[S]:[Order]],MATCH(X212,allsections[SGUID],0),3)</f>
        <v>#N/A</v>
      </c>
      <c r="AB212" s="28" t="e">
        <f>INDEX(allsections[[S]:[Order]],MATCH(Y212,allsections[SGUID],0),3)</f>
        <v>#N/A</v>
      </c>
      <c r="AC212" t="s">
        <v>2441</v>
      </c>
    </row>
    <row r="213" spans="1:29" ht="86.4">
      <c r="A213" t="s">
        <v>2442</v>
      </c>
      <c r="B213" s="27" t="s">
        <v>2443</v>
      </c>
      <c r="C213" s="27" t="s">
        <v>138</v>
      </c>
      <c r="D213">
        <v>707</v>
      </c>
      <c r="Z213" s="28" t="s">
        <v>2444</v>
      </c>
      <c r="AA213" s="28" t="e">
        <f>INDEX(allsections[[S]:[Order]],MATCH(X213,allsections[SGUID],0),3)</f>
        <v>#N/A</v>
      </c>
      <c r="AB213" s="28" t="e">
        <f>INDEX(allsections[[S]:[Order]],MATCH(Y213,allsections[SGUID],0),3)</f>
        <v>#N/A</v>
      </c>
      <c r="AC213" t="s">
        <v>2445</v>
      </c>
    </row>
    <row r="214" spans="1:29" ht="100.8">
      <c r="A214" t="s">
        <v>2446</v>
      </c>
      <c r="B214" s="27" t="s">
        <v>2447</v>
      </c>
      <c r="C214" s="27" t="s">
        <v>138</v>
      </c>
      <c r="D214">
        <v>1902</v>
      </c>
      <c r="Z214" s="28" t="s">
        <v>2448</v>
      </c>
      <c r="AA214" s="28" t="e">
        <f>INDEX(allsections[[S]:[Order]],MATCH(X214,allsections[SGUID],0),3)</f>
        <v>#N/A</v>
      </c>
      <c r="AB214" s="28" t="e">
        <f>INDEX(allsections[[S]:[Order]],MATCH(Y214,allsections[SGUID],0),3)</f>
        <v>#N/A</v>
      </c>
      <c r="AC214" t="s">
        <v>2449</v>
      </c>
    </row>
    <row r="215" spans="1:29" ht="57.6">
      <c r="A215" t="s">
        <v>2450</v>
      </c>
      <c r="B215" s="27" t="s">
        <v>2451</v>
      </c>
      <c r="C215" s="27" t="s">
        <v>138</v>
      </c>
      <c r="D215">
        <v>3204</v>
      </c>
      <c r="Z215" s="28" t="s">
        <v>2452</v>
      </c>
      <c r="AA215" s="28" t="e">
        <f>INDEX(allsections[[S]:[Order]],MATCH(X215,allsections[SGUID],0),3)</f>
        <v>#N/A</v>
      </c>
      <c r="AB215" s="28" t="e">
        <f>INDEX(allsections[[S]:[Order]],MATCH(Y215,allsections[SGUID],0),3)</f>
        <v>#N/A</v>
      </c>
      <c r="AC215" t="s">
        <v>2453</v>
      </c>
    </row>
    <row r="216" spans="1:29" ht="100.8">
      <c r="A216" t="s">
        <v>2454</v>
      </c>
      <c r="B216" s="27" t="s">
        <v>2455</v>
      </c>
      <c r="C216" s="27" t="s">
        <v>138</v>
      </c>
      <c r="D216">
        <v>706</v>
      </c>
      <c r="Z216" s="28" t="s">
        <v>2456</v>
      </c>
      <c r="AA216" s="28" t="e">
        <f>INDEX(allsections[[S]:[Order]],MATCH(X216,allsections[SGUID],0),3)</f>
        <v>#N/A</v>
      </c>
      <c r="AB216" s="28" t="e">
        <f>INDEX(allsections[[S]:[Order]],MATCH(Y216,allsections[SGUID],0),3)</f>
        <v>#N/A</v>
      </c>
      <c r="AC216" t="s">
        <v>2457</v>
      </c>
    </row>
    <row r="217" spans="1:29" ht="144">
      <c r="A217" t="s">
        <v>1429</v>
      </c>
      <c r="B217" s="27" t="s">
        <v>2458</v>
      </c>
      <c r="C217" s="27" t="s">
        <v>138</v>
      </c>
      <c r="D217">
        <v>3209</v>
      </c>
      <c r="Z217" s="28" t="s">
        <v>2459</v>
      </c>
      <c r="AA217" s="28" t="e">
        <f>INDEX(allsections[[S]:[Order]],MATCH(X217,allsections[SGUID],0),3)</f>
        <v>#N/A</v>
      </c>
      <c r="AB217" s="28" t="e">
        <f>INDEX(allsections[[S]:[Order]],MATCH(Y217,allsections[SGUID],0),3)</f>
        <v>#N/A</v>
      </c>
      <c r="AC217" t="s">
        <v>2460</v>
      </c>
    </row>
    <row r="218" spans="1:29" ht="144">
      <c r="A218" t="s">
        <v>2461</v>
      </c>
      <c r="B218" s="27" t="s">
        <v>2462</v>
      </c>
      <c r="C218" s="27" t="s">
        <v>138</v>
      </c>
      <c r="D218">
        <v>704</v>
      </c>
      <c r="Z218" s="28" t="s">
        <v>2463</v>
      </c>
      <c r="AA218" s="28" t="e">
        <f>INDEX(allsections[[S]:[Order]],MATCH(X218,allsections[SGUID],0),3)</f>
        <v>#N/A</v>
      </c>
      <c r="AB218" s="28" t="e">
        <f>INDEX(allsections[[S]:[Order]],MATCH(Y218,allsections[SGUID],0),3)</f>
        <v>#N/A</v>
      </c>
      <c r="AC218" t="s">
        <v>2464</v>
      </c>
    </row>
    <row r="219" spans="1:29" ht="100.8">
      <c r="A219" t="s">
        <v>2465</v>
      </c>
      <c r="B219" s="27" t="s">
        <v>2466</v>
      </c>
      <c r="C219" s="27" t="s">
        <v>138</v>
      </c>
      <c r="D219">
        <v>3203</v>
      </c>
      <c r="Z219" s="28" t="s">
        <v>2467</v>
      </c>
      <c r="AA219" s="28" t="e">
        <f>INDEX(allsections[[S]:[Order]],MATCH(X219,allsections[SGUID],0),3)</f>
        <v>#N/A</v>
      </c>
      <c r="AB219" s="28" t="e">
        <f>INDEX(allsections[[S]:[Order]],MATCH(Y219,allsections[SGUID],0),3)</f>
        <v>#N/A</v>
      </c>
      <c r="AC219" t="s">
        <v>2468</v>
      </c>
    </row>
    <row r="220" spans="1:29" ht="14.4" customHeight="1">
      <c r="A220" t="s">
        <v>2469</v>
      </c>
      <c r="B220" s="27" t="s">
        <v>2470</v>
      </c>
      <c r="C220" s="27" t="s">
        <v>138</v>
      </c>
      <c r="D220">
        <v>3208</v>
      </c>
      <c r="Z220" s="28" t="s">
        <v>2471</v>
      </c>
      <c r="AA220" s="28" t="e">
        <f>INDEX(allsections[[S]:[Order]],MATCH(X220,allsections[SGUID],0),3)</f>
        <v>#N/A</v>
      </c>
      <c r="AB220" s="28" t="e">
        <f>INDEX(allsections[[S]:[Order]],MATCH(Y220,allsections[SGUID],0),3)</f>
        <v>#N/A</v>
      </c>
      <c r="AC220" t="s">
        <v>2472</v>
      </c>
    </row>
    <row r="221" spans="1:29" ht="86.4">
      <c r="A221" t="s">
        <v>2473</v>
      </c>
      <c r="B221" s="27" t="s">
        <v>2474</v>
      </c>
      <c r="C221" s="27" t="s">
        <v>138</v>
      </c>
      <c r="D221">
        <v>708</v>
      </c>
      <c r="Z221" s="28" t="s">
        <v>2475</v>
      </c>
      <c r="AA221" s="28" t="e">
        <f>INDEX(allsections[[S]:[Order]],MATCH(X221,allsections[SGUID],0),3)</f>
        <v>#N/A</v>
      </c>
      <c r="AB221" s="28" t="e">
        <f>INDEX(allsections[[S]:[Order]],MATCH(Y221,allsections[SGUID],0),3)</f>
        <v>#N/A</v>
      </c>
      <c r="AC221" t="s">
        <v>2476</v>
      </c>
    </row>
    <row r="222" spans="1:29" ht="57.6">
      <c r="A222" t="s">
        <v>1440</v>
      </c>
      <c r="B222" s="27" t="s">
        <v>2477</v>
      </c>
      <c r="C222" s="27" t="s">
        <v>138</v>
      </c>
      <c r="D222">
        <v>3202</v>
      </c>
      <c r="Z222" s="28" t="s">
        <v>2478</v>
      </c>
      <c r="AA222" s="28" t="e">
        <f>INDEX(allsections[[S]:[Order]],MATCH(X222,allsections[SGUID],0),3)</f>
        <v>#N/A</v>
      </c>
      <c r="AB222" s="28" t="e">
        <f>INDEX(allsections[[S]:[Order]],MATCH(Y222,allsections[SGUID],0),3)</f>
        <v>#N/A</v>
      </c>
      <c r="AC222" t="s">
        <v>2479</v>
      </c>
    </row>
    <row r="223" spans="1:29" ht="57.6">
      <c r="A223" t="s">
        <v>2480</v>
      </c>
      <c r="B223" s="27" t="s">
        <v>2481</v>
      </c>
      <c r="C223" s="27" t="s">
        <v>138</v>
      </c>
      <c r="D223">
        <v>702</v>
      </c>
      <c r="Z223" s="28" t="s">
        <v>2482</v>
      </c>
      <c r="AA223" s="28" t="e">
        <f>INDEX(allsections[[S]:[Order]],MATCH(X223,allsections[SGUID],0),3)</f>
        <v>#N/A</v>
      </c>
      <c r="AB223" s="28" t="e">
        <f>INDEX(allsections[[S]:[Order]],MATCH(Y223,allsections[SGUID],0),3)</f>
        <v>#N/A</v>
      </c>
      <c r="AC223" t="s">
        <v>2483</v>
      </c>
    </row>
    <row r="224" spans="1:29" ht="86.4">
      <c r="A224" t="s">
        <v>1417</v>
      </c>
      <c r="B224" s="27" t="s">
        <v>2484</v>
      </c>
      <c r="C224" s="27" t="s">
        <v>138</v>
      </c>
      <c r="D224">
        <v>3201</v>
      </c>
      <c r="Z224" s="28" t="s">
        <v>2485</v>
      </c>
      <c r="AA224" s="28" t="e">
        <f>INDEX(allsections[[S]:[Order]],MATCH(X224,allsections[SGUID],0),3)</f>
        <v>#N/A</v>
      </c>
      <c r="AB224" s="28" t="e">
        <f>INDEX(allsections[[S]:[Order]],MATCH(Y224,allsections[SGUID],0),3)</f>
        <v>#N/A</v>
      </c>
      <c r="AC224" t="s">
        <v>2486</v>
      </c>
    </row>
    <row r="225" spans="1:29" ht="57.6">
      <c r="A225" t="s">
        <v>2487</v>
      </c>
      <c r="B225" s="27" t="s">
        <v>2488</v>
      </c>
      <c r="C225" s="27" t="s">
        <v>138</v>
      </c>
      <c r="D225">
        <v>1901</v>
      </c>
      <c r="Z225" s="28" t="s">
        <v>2489</v>
      </c>
      <c r="AA225" s="28" t="e">
        <f>INDEX(allsections[[S]:[Order]],MATCH(X225,allsections[SGUID],0),3)</f>
        <v>#N/A</v>
      </c>
      <c r="AB225" s="28" t="e">
        <f>INDEX(allsections[[S]:[Order]],MATCH(Y225,allsections[SGUID],0),3)</f>
        <v>#N/A</v>
      </c>
      <c r="AC225" t="s">
        <v>2490</v>
      </c>
    </row>
    <row r="226" spans="1:29" ht="28.8">
      <c r="A226" t="s">
        <v>2491</v>
      </c>
      <c r="B226" s="27" t="s">
        <v>2492</v>
      </c>
      <c r="C226" s="27" t="s">
        <v>138</v>
      </c>
      <c r="D226">
        <v>2902</v>
      </c>
      <c r="Z226" s="28" t="s">
        <v>2493</v>
      </c>
      <c r="AA226" s="28" t="e">
        <f>INDEX(allsections[[S]:[Order]],MATCH(X226,allsections[SGUID],0),3)</f>
        <v>#N/A</v>
      </c>
      <c r="AB226" s="28" t="e">
        <f>INDEX(allsections[[S]:[Order]],MATCH(Y226,allsections[SGUID],0),3)</f>
        <v>#N/A</v>
      </c>
      <c r="AC226" t="s">
        <v>2494</v>
      </c>
    </row>
    <row r="227" spans="1:29" ht="86.4">
      <c r="A227" t="s">
        <v>2495</v>
      </c>
      <c r="B227" s="27" t="s">
        <v>2496</v>
      </c>
      <c r="C227" s="27" t="s">
        <v>138</v>
      </c>
      <c r="D227">
        <v>407</v>
      </c>
      <c r="Z227" s="28" t="s">
        <v>2497</v>
      </c>
      <c r="AA227" s="28" t="e">
        <f>INDEX(allsections[[S]:[Order]],MATCH(X227,allsections[SGUID],0),3)</f>
        <v>#N/A</v>
      </c>
      <c r="AB227" s="28" t="e">
        <f>INDEX(allsections[[S]:[Order]],MATCH(Y227,allsections[SGUID],0),3)</f>
        <v>#N/A</v>
      </c>
      <c r="AC227" t="s">
        <v>2498</v>
      </c>
    </row>
    <row r="228" spans="1:29" ht="57.6">
      <c r="A228" t="s">
        <v>2499</v>
      </c>
      <c r="B228" s="27" t="s">
        <v>2500</v>
      </c>
      <c r="C228" s="27" t="s">
        <v>138</v>
      </c>
      <c r="D228">
        <v>2901</v>
      </c>
      <c r="Z228" s="28" t="s">
        <v>2501</v>
      </c>
      <c r="AA228" s="28" t="e">
        <f>INDEX(allsections[[S]:[Order]],MATCH(X228,allsections[SGUID],0),3)</f>
        <v>#N/A</v>
      </c>
      <c r="AB228" s="28" t="e">
        <f>INDEX(allsections[[S]:[Order]],MATCH(Y228,allsections[SGUID],0),3)</f>
        <v>#N/A</v>
      </c>
      <c r="AC228" t="s">
        <v>2502</v>
      </c>
    </row>
    <row r="229" spans="1:29" ht="28.8">
      <c r="A229" t="s">
        <v>2503</v>
      </c>
      <c r="B229" s="27" t="s">
        <v>2504</v>
      </c>
      <c r="C229" s="27" t="s">
        <v>138</v>
      </c>
      <c r="D229">
        <v>2007</v>
      </c>
      <c r="Z229" s="28" t="s">
        <v>2505</v>
      </c>
      <c r="AA229" s="28" t="e">
        <f>INDEX(allsections[[S]:[Order]],MATCH(X229,allsections[SGUID],0),3)</f>
        <v>#N/A</v>
      </c>
      <c r="AB229" s="28" t="e">
        <f>INDEX(allsections[[S]:[Order]],MATCH(Y229,allsections[SGUID],0),3)</f>
        <v>#N/A</v>
      </c>
      <c r="AC229" t="s">
        <v>2506</v>
      </c>
    </row>
    <row r="230" spans="1:29" ht="43.2">
      <c r="A230" t="s">
        <v>2507</v>
      </c>
      <c r="B230" s="27" t="s">
        <v>2508</v>
      </c>
      <c r="C230" s="27" t="s">
        <v>138</v>
      </c>
      <c r="D230">
        <v>2903</v>
      </c>
      <c r="Z230" s="28" t="s">
        <v>2509</v>
      </c>
      <c r="AA230" s="28" t="e">
        <f>INDEX(allsections[[S]:[Order]],MATCH(X230,allsections[SGUID],0),3)</f>
        <v>#N/A</v>
      </c>
      <c r="AB230" s="28" t="e">
        <f>INDEX(allsections[[S]:[Order]],MATCH(Y230,allsections[SGUID],0),3)</f>
        <v>#N/A</v>
      </c>
      <c r="AC230" t="s">
        <v>2510</v>
      </c>
    </row>
    <row r="231" spans="1:29" ht="43.2">
      <c r="A231" t="s">
        <v>2511</v>
      </c>
      <c r="B231" s="27" t="s">
        <v>2512</v>
      </c>
      <c r="C231" s="27" t="s">
        <v>138</v>
      </c>
      <c r="D231">
        <v>405</v>
      </c>
      <c r="Z231" s="28" t="s">
        <v>2513</v>
      </c>
      <c r="AA231" s="28" t="e">
        <f>INDEX(allsections[[S]:[Order]],MATCH(X231,allsections[SGUID],0),3)</f>
        <v>#N/A</v>
      </c>
      <c r="AB231" s="28" t="e">
        <f>INDEX(allsections[[S]:[Order]],MATCH(Y231,allsections[SGUID],0),3)</f>
        <v>#N/A</v>
      </c>
      <c r="AC231" t="s">
        <v>2514</v>
      </c>
    </row>
    <row r="232" spans="1:29" ht="43.2">
      <c r="A232" t="s">
        <v>2515</v>
      </c>
      <c r="B232" s="27" t="s">
        <v>2516</v>
      </c>
      <c r="C232" s="27" t="s">
        <v>138</v>
      </c>
      <c r="D232">
        <v>304</v>
      </c>
      <c r="Z232" s="28" t="s">
        <v>2517</v>
      </c>
      <c r="AA232" s="28" t="e">
        <f>INDEX(allsections[[S]:[Order]],MATCH(X232,allsections[SGUID],0),3)</f>
        <v>#N/A</v>
      </c>
      <c r="AB232" s="28" t="e">
        <f>INDEX(allsections[[S]:[Order]],MATCH(Y232,allsections[SGUID],0),3)</f>
        <v>#N/A</v>
      </c>
      <c r="AC232" t="s">
        <v>2518</v>
      </c>
    </row>
    <row r="233" spans="1:29" ht="72">
      <c r="A233" t="s">
        <v>2519</v>
      </c>
      <c r="B233" s="27" t="s">
        <v>2520</v>
      </c>
      <c r="C233" s="27" t="s">
        <v>138</v>
      </c>
      <c r="D233">
        <v>302</v>
      </c>
      <c r="Z233" s="28" t="s">
        <v>2521</v>
      </c>
      <c r="AA233" s="28" t="e">
        <f>INDEX(allsections[[S]:[Order]],MATCH(X233,allsections[SGUID],0),3)</f>
        <v>#N/A</v>
      </c>
      <c r="AB233" s="28" t="e">
        <f>INDEX(allsections[[S]:[Order]],MATCH(Y233,allsections[SGUID],0),3)</f>
        <v>#N/A</v>
      </c>
      <c r="AC233" t="s">
        <v>2522</v>
      </c>
    </row>
    <row r="234" spans="1:29" ht="57.6">
      <c r="A234" t="s">
        <v>2523</v>
      </c>
      <c r="B234" s="27" t="s">
        <v>2524</v>
      </c>
      <c r="C234" s="27" t="s">
        <v>138</v>
      </c>
      <c r="D234">
        <v>301</v>
      </c>
      <c r="Z234" s="28" t="s">
        <v>2525</v>
      </c>
      <c r="AA234" s="28" t="e">
        <f>INDEX(allsections[[S]:[Order]],MATCH(X234,allsections[SGUID],0),3)</f>
        <v>#N/A</v>
      </c>
      <c r="AB234" s="28" t="e">
        <f>INDEX(allsections[[S]:[Order]],MATCH(Y234,allsections[SGUID],0),3)</f>
        <v>#N/A</v>
      </c>
      <c r="AC234" t="s">
        <v>2526</v>
      </c>
    </row>
    <row r="235" spans="1:29" ht="43.2">
      <c r="A235" t="s">
        <v>1568</v>
      </c>
      <c r="B235" s="27" t="s">
        <v>2527</v>
      </c>
      <c r="C235" s="27" t="s">
        <v>138</v>
      </c>
      <c r="D235">
        <v>3305</v>
      </c>
      <c r="Z235" s="28" t="s">
        <v>2528</v>
      </c>
      <c r="AA235" s="28" t="e">
        <f>INDEX(allsections[[S]:[Order]],MATCH(X235,allsections[SGUID],0),3)</f>
        <v>#N/A</v>
      </c>
      <c r="AB235" s="28" t="e">
        <f>INDEX(allsections[[S]:[Order]],MATCH(Y235,allsections[SGUID],0),3)</f>
        <v>#N/A</v>
      </c>
      <c r="AC235" t="s">
        <v>2529</v>
      </c>
    </row>
    <row r="236" spans="1:29" ht="72">
      <c r="A236" t="s">
        <v>2530</v>
      </c>
      <c r="B236" s="27" t="s">
        <v>2531</v>
      </c>
      <c r="C236" s="27" t="s">
        <v>138</v>
      </c>
      <c r="D236">
        <v>2203</v>
      </c>
      <c r="Z236" s="28" t="s">
        <v>2532</v>
      </c>
      <c r="AA236" s="28" t="e">
        <f>INDEX(allsections[[S]:[Order]],MATCH(X236,allsections[SGUID],0),3)</f>
        <v>#N/A</v>
      </c>
      <c r="AB236" s="28" t="e">
        <f>INDEX(allsections[[S]:[Order]],MATCH(Y236,allsections[SGUID],0),3)</f>
        <v>#N/A</v>
      </c>
      <c r="AC236" t="s">
        <v>2533</v>
      </c>
    </row>
    <row r="237" spans="1:29" ht="43.2">
      <c r="A237" t="s">
        <v>1562</v>
      </c>
      <c r="B237" s="27" t="s">
        <v>2534</v>
      </c>
      <c r="C237" s="27" t="s">
        <v>138</v>
      </c>
      <c r="D237">
        <v>3304</v>
      </c>
      <c r="Z237" s="28" t="s">
        <v>2535</v>
      </c>
      <c r="AA237" s="28" t="e">
        <f>INDEX(allsections[[S]:[Order]],MATCH(X237,allsections[SGUID],0),3)</f>
        <v>#N/A</v>
      </c>
      <c r="AB237" s="28" t="e">
        <f>INDEX(allsections[[S]:[Order]],MATCH(Y237,allsections[SGUID],0),3)</f>
        <v>#N/A</v>
      </c>
      <c r="AC237" t="s">
        <v>2536</v>
      </c>
    </row>
    <row r="238" spans="1:29" ht="72">
      <c r="A238" t="s">
        <v>1574</v>
      </c>
      <c r="B238" s="27" t="s">
        <v>2537</v>
      </c>
      <c r="C238" s="27" t="s">
        <v>138</v>
      </c>
      <c r="D238">
        <v>3303</v>
      </c>
      <c r="Z238" s="28" t="s">
        <v>2538</v>
      </c>
      <c r="AA238" s="28" t="e">
        <f>INDEX(allsections[[S]:[Order]],MATCH(X238,allsections[SGUID],0),3)</f>
        <v>#N/A</v>
      </c>
      <c r="AB238" s="28" t="e">
        <f>INDEX(allsections[[S]:[Order]],MATCH(Y238,allsections[SGUID],0),3)</f>
        <v>#N/A</v>
      </c>
      <c r="AC238" t="s">
        <v>2539</v>
      </c>
    </row>
    <row r="239" spans="1:29" ht="43.2">
      <c r="A239" t="s">
        <v>1580</v>
      </c>
      <c r="B239" s="27" t="s">
        <v>2540</v>
      </c>
      <c r="C239" s="27" t="s">
        <v>138</v>
      </c>
      <c r="D239">
        <v>3302</v>
      </c>
      <c r="Z239" s="28" t="s">
        <v>2541</v>
      </c>
      <c r="AA239" s="28" t="e">
        <f>INDEX(allsections[[S]:[Order]],MATCH(X239,allsections[SGUID],0),3)</f>
        <v>#N/A</v>
      </c>
      <c r="AB239" s="28" t="e">
        <f>INDEX(allsections[[S]:[Order]],MATCH(Y239,allsections[SGUID],0),3)</f>
        <v>#N/A</v>
      </c>
      <c r="AC239" t="s">
        <v>2542</v>
      </c>
    </row>
    <row r="240" spans="1:29" ht="115.2">
      <c r="A240" t="s">
        <v>1591</v>
      </c>
      <c r="B240" s="27" t="s">
        <v>2543</v>
      </c>
      <c r="C240" s="27" t="s">
        <v>138</v>
      </c>
      <c r="D240">
        <v>3301</v>
      </c>
      <c r="Z240" s="28" t="s">
        <v>2544</v>
      </c>
      <c r="AA240" s="28" t="e">
        <f>INDEX(allsections[[S]:[Order]],MATCH(X240,allsections[SGUID],0),3)</f>
        <v>#N/A</v>
      </c>
      <c r="AB240" s="28" t="e">
        <f>INDEX(allsections[[S]:[Order]],MATCH(Y240,allsections[SGUID],0),3)</f>
        <v>#N/A</v>
      </c>
      <c r="AC240" t="s">
        <v>2545</v>
      </c>
    </row>
    <row r="241" spans="1:29" ht="115.2">
      <c r="A241" t="s">
        <v>2546</v>
      </c>
      <c r="B241" s="27" t="s">
        <v>2547</v>
      </c>
      <c r="C241" s="27" t="s">
        <v>2548</v>
      </c>
      <c r="D241">
        <v>2008</v>
      </c>
      <c r="Z241" s="28" t="s">
        <v>2549</v>
      </c>
      <c r="AA241" s="28" t="e">
        <f>INDEX(allsections[[S]:[Order]],MATCH(X241,allsections[SGUID],0),3)</f>
        <v>#N/A</v>
      </c>
      <c r="AB241" s="28" t="e">
        <f>INDEX(allsections[[S]:[Order]],MATCH(Y241,allsections[SGUID],0),3)</f>
        <v>#N/A</v>
      </c>
      <c r="AC241" t="s">
        <v>2550</v>
      </c>
    </row>
    <row r="242" spans="1:29" ht="43.2">
      <c r="A242" t="s">
        <v>2551</v>
      </c>
      <c r="B242" s="27" t="s">
        <v>2552</v>
      </c>
      <c r="C242" s="27" t="s">
        <v>138</v>
      </c>
      <c r="D242">
        <v>3002</v>
      </c>
      <c r="Z242" s="28" t="s">
        <v>2553</v>
      </c>
      <c r="AA242" s="28" t="e">
        <f>INDEX(allsections[[S]:[Order]],MATCH(X242,allsections[SGUID],0),3)</f>
        <v>#N/A</v>
      </c>
      <c r="AB242" s="28" t="e">
        <f>INDEX(allsections[[S]:[Order]],MATCH(Y242,allsections[SGUID],0),3)</f>
        <v>#N/A</v>
      </c>
      <c r="AC242" t="s">
        <v>2554</v>
      </c>
    </row>
    <row r="243" spans="1:29" ht="72">
      <c r="A243" t="s">
        <v>2555</v>
      </c>
      <c r="B243" s="27" t="s">
        <v>2556</v>
      </c>
      <c r="C243" s="27" t="s">
        <v>138</v>
      </c>
      <c r="D243">
        <v>3003</v>
      </c>
      <c r="Z243" s="28" t="s">
        <v>2557</v>
      </c>
      <c r="AA243" s="28" t="e">
        <f>INDEX(allsections[[S]:[Order]],MATCH(X243,allsections[SGUID],0),3)</f>
        <v>#N/A</v>
      </c>
      <c r="AB243" s="28" t="e">
        <f>INDEX(allsections[[S]:[Order]],MATCH(Y243,allsections[SGUID],0),3)</f>
        <v>#N/A</v>
      </c>
      <c r="AC243" t="s">
        <v>2558</v>
      </c>
    </row>
    <row r="244" spans="1:29" ht="43.2">
      <c r="A244" t="s">
        <v>2559</v>
      </c>
      <c r="B244" s="27" t="s">
        <v>2560</v>
      </c>
      <c r="C244" s="27" t="s">
        <v>138</v>
      </c>
      <c r="D244">
        <v>504</v>
      </c>
      <c r="Z244" s="28" t="s">
        <v>2561</v>
      </c>
      <c r="AA244" s="28" t="e">
        <f>INDEX(allsections[[S]:[Order]],MATCH(X244,allsections[SGUID],0),3)</f>
        <v>#N/A</v>
      </c>
      <c r="AB244" s="28" t="e">
        <f>INDEX(allsections[[S]:[Order]],MATCH(Y244,allsections[SGUID],0),3)</f>
        <v>#N/A</v>
      </c>
      <c r="AC244" t="s">
        <v>2562</v>
      </c>
    </row>
    <row r="245" spans="1:29" ht="409.6">
      <c r="A245" t="s">
        <v>1534</v>
      </c>
      <c r="B245" s="27" t="s">
        <v>2563</v>
      </c>
      <c r="C245" s="27" t="s">
        <v>1786</v>
      </c>
      <c r="D245">
        <v>3005</v>
      </c>
      <c r="Z245" s="28" t="s">
        <v>2564</v>
      </c>
      <c r="AA245" s="28" t="e">
        <f>INDEX(allsections[[S]:[Order]],MATCH(X245,allsections[SGUID],0),3)</f>
        <v>#N/A</v>
      </c>
      <c r="AB245" s="28" t="e">
        <f>INDEX(allsections[[S]:[Order]],MATCH(Y245,allsections[SGUID],0),3)</f>
        <v>#N/A</v>
      </c>
      <c r="AC245" t="s">
        <v>2565</v>
      </c>
    </row>
    <row r="246" spans="1:29" ht="43.2">
      <c r="A246" t="s">
        <v>2566</v>
      </c>
      <c r="B246" s="27" t="s">
        <v>2567</v>
      </c>
      <c r="C246" s="27" t="s">
        <v>138</v>
      </c>
      <c r="D246">
        <v>3004</v>
      </c>
      <c r="Z246" s="28" t="s">
        <v>2568</v>
      </c>
      <c r="AA246" s="28" t="e">
        <f>INDEX(allsections[[S]:[Order]],MATCH(X246,allsections[SGUID],0),3)</f>
        <v>#N/A</v>
      </c>
      <c r="AB246" s="28" t="e">
        <f>INDEX(allsections[[S]:[Order]],MATCH(Y246,allsections[SGUID],0),3)</f>
        <v>#N/A</v>
      </c>
      <c r="AC246" t="s">
        <v>2569</v>
      </c>
    </row>
    <row r="247" spans="1:29" ht="86.4">
      <c r="A247" t="s">
        <v>2570</v>
      </c>
      <c r="B247" s="27" t="s">
        <v>2571</v>
      </c>
      <c r="C247" s="27" t="s">
        <v>2572</v>
      </c>
      <c r="D247">
        <v>604</v>
      </c>
      <c r="Z247" s="28" t="s">
        <v>2573</v>
      </c>
      <c r="AA247" s="28" t="e">
        <f>INDEX(allsections[[S]:[Order]],MATCH(X247,allsections[SGUID],0),3)</f>
        <v>#N/A</v>
      </c>
      <c r="AB247" s="28" t="e">
        <f>INDEX(allsections[[S]:[Order]],MATCH(Y247,allsections[SGUID],0),3)</f>
        <v>#N/A</v>
      </c>
      <c r="AC247" t="s">
        <v>2574</v>
      </c>
    </row>
    <row r="248" spans="1:29" ht="86.4">
      <c r="A248" t="s">
        <v>2575</v>
      </c>
      <c r="B248" s="27" t="s">
        <v>2576</v>
      </c>
      <c r="C248" s="27" t="s">
        <v>138</v>
      </c>
      <c r="D248">
        <v>3006</v>
      </c>
      <c r="Z248" s="28" t="s">
        <v>2577</v>
      </c>
      <c r="AA248" s="28" t="e">
        <f>INDEX(allsections[[S]:[Order]],MATCH(X248,allsections[SGUID],0),3)</f>
        <v>#N/A</v>
      </c>
      <c r="AB248" s="28" t="e">
        <f>INDEX(allsections[[S]:[Order]],MATCH(Y248,allsections[SGUID],0),3)</f>
        <v>#N/A</v>
      </c>
      <c r="AC248" t="s">
        <v>2578</v>
      </c>
    </row>
    <row r="249" spans="1:29" ht="86.4">
      <c r="A249" t="s">
        <v>2579</v>
      </c>
      <c r="B249" s="27" t="s">
        <v>2580</v>
      </c>
      <c r="C249" s="27" t="s">
        <v>138</v>
      </c>
      <c r="D249">
        <v>502</v>
      </c>
      <c r="Z249" s="28" t="s">
        <v>2581</v>
      </c>
      <c r="AA249" s="28" t="e">
        <f>INDEX(allsections[[S]:[Order]],MATCH(X249,allsections[SGUID],0),3)</f>
        <v>#N/A</v>
      </c>
      <c r="AB249" s="28" t="e">
        <f>INDEX(allsections[[S]:[Order]],MATCH(Y249,allsections[SGUID],0),3)</f>
        <v>#N/A</v>
      </c>
      <c r="AC249" t="s">
        <v>2582</v>
      </c>
    </row>
    <row r="250" spans="1:29" ht="57.6">
      <c r="A250" t="s">
        <v>2583</v>
      </c>
      <c r="B250" s="27" t="s">
        <v>2584</v>
      </c>
      <c r="C250" s="27" t="s">
        <v>138</v>
      </c>
      <c r="D250">
        <v>501</v>
      </c>
      <c r="Z250" s="28" t="s">
        <v>2585</v>
      </c>
      <c r="AA250" s="28" t="e">
        <f>INDEX(allsections[[S]:[Order]],MATCH(X250,allsections[SGUID],0),3)</f>
        <v>#N/A</v>
      </c>
      <c r="AB250" s="28" t="e">
        <f>INDEX(allsections[[S]:[Order]],MATCH(Y250,allsections[SGUID],0),3)</f>
        <v>#N/A</v>
      </c>
      <c r="AC250" t="s">
        <v>2586</v>
      </c>
    </row>
    <row r="251" spans="1:29" ht="115.2">
      <c r="A251" t="s">
        <v>1528</v>
      </c>
      <c r="B251" s="27" t="s">
        <v>2587</v>
      </c>
      <c r="C251" s="27" t="s">
        <v>138</v>
      </c>
      <c r="D251">
        <v>3001</v>
      </c>
      <c r="Z251" s="28" t="s">
        <v>2588</v>
      </c>
      <c r="AA251" s="28" t="e">
        <f>INDEX(allsections[[S]:[Order]],MATCH(X251,allsections[SGUID],0),3)</f>
        <v>#N/A</v>
      </c>
      <c r="AB251" s="28" t="e">
        <f>INDEX(allsections[[S]:[Order]],MATCH(Y251,allsections[SGUID],0),3)</f>
        <v>#N/A</v>
      </c>
      <c r="AC251" t="s">
        <v>2589</v>
      </c>
    </row>
    <row r="252" spans="1:29" ht="43.2">
      <c r="A252" t="s">
        <v>2590</v>
      </c>
      <c r="B252" s="27" t="s">
        <v>2591</v>
      </c>
      <c r="C252" s="27" t="s">
        <v>138</v>
      </c>
      <c r="D252">
        <v>3207</v>
      </c>
      <c r="Z252" s="28" t="s">
        <v>2592</v>
      </c>
      <c r="AA252" s="28" t="e">
        <f>INDEX(allsections[[S]:[Order]],MATCH(X252,allsections[SGUID],0),3)</f>
        <v>#N/A</v>
      </c>
      <c r="AB252" s="28" t="e">
        <f>INDEX(allsections[[S]:[Order]],MATCH(Y252,allsections[SGUID],0),3)</f>
        <v>#N/A</v>
      </c>
      <c r="AC252" t="s">
        <v>2593</v>
      </c>
    </row>
    <row r="253" spans="1:29" ht="100.8">
      <c r="A253" t="s">
        <v>2594</v>
      </c>
      <c r="B253" s="27" t="s">
        <v>2595</v>
      </c>
      <c r="C253" s="27" t="s">
        <v>138</v>
      </c>
      <c r="D253">
        <v>401</v>
      </c>
      <c r="Z253" s="28" t="s">
        <v>2596</v>
      </c>
      <c r="AA253" s="28" t="e">
        <f>INDEX(allsections[[S]:[Order]],MATCH(X253,allsections[SGUID],0),3)</f>
        <v>#N/A</v>
      </c>
      <c r="AB253" s="28" t="e">
        <f>INDEX(allsections[[S]:[Order]],MATCH(Y253,allsections[SGUID],0),3)</f>
        <v>#N/A</v>
      </c>
      <c r="AC253" t="s">
        <v>2597</v>
      </c>
    </row>
    <row r="254" spans="1:29" ht="57.6">
      <c r="A254" t="s">
        <v>2598</v>
      </c>
      <c r="B254" s="27" t="s">
        <v>2599</v>
      </c>
      <c r="C254" s="27" t="s">
        <v>138</v>
      </c>
      <c r="D254">
        <v>105</v>
      </c>
      <c r="Z254" s="28" t="s">
        <v>2600</v>
      </c>
      <c r="AA254" s="28" t="e">
        <f>INDEX(allsections[[S]:[Order]],MATCH(X254,allsections[SGUID],0),3)</f>
        <v>#N/A</v>
      </c>
      <c r="AB254" s="28" t="e">
        <f>INDEX(allsections[[S]:[Order]],MATCH(Y254,allsections[SGUID],0),3)</f>
        <v>#N/A</v>
      </c>
      <c r="AC254" t="s">
        <v>2601</v>
      </c>
    </row>
    <row r="255" spans="1:29" ht="72">
      <c r="A255" t="s">
        <v>2602</v>
      </c>
      <c r="B255" s="27" t="s">
        <v>2603</v>
      </c>
      <c r="C255" s="27" t="s">
        <v>138</v>
      </c>
      <c r="D255">
        <v>801</v>
      </c>
      <c r="Z255" s="28" t="s">
        <v>2604</v>
      </c>
      <c r="AA255" s="28" t="e">
        <f>INDEX(allsections[[S]:[Order]],MATCH(X255,allsections[SGUID],0),3)</f>
        <v>#N/A</v>
      </c>
      <c r="AB255" s="28" t="e">
        <f>INDEX(allsections[[S]:[Order]],MATCH(Y255,allsections[SGUID],0),3)</f>
        <v>#N/A</v>
      </c>
      <c r="AC255" t="s">
        <v>2605</v>
      </c>
    </row>
    <row r="256" spans="1:29" ht="57.6">
      <c r="A256" t="s">
        <v>2606</v>
      </c>
      <c r="B256" s="27" t="s">
        <v>2607</v>
      </c>
      <c r="C256" s="27" t="s">
        <v>138</v>
      </c>
      <c r="D256">
        <v>103</v>
      </c>
      <c r="Z256" s="28" t="s">
        <v>2608</v>
      </c>
      <c r="AA256" s="28" t="e">
        <f>INDEX(allsections[[S]:[Order]],MATCH(X256,allsections[SGUID],0),3)</f>
        <v>#N/A</v>
      </c>
      <c r="AB256" s="28" t="e">
        <f>INDEX(allsections[[S]:[Order]],MATCH(Y256,allsections[SGUID],0),3)</f>
        <v>#N/A</v>
      </c>
      <c r="AC256" t="s">
        <v>2609</v>
      </c>
    </row>
    <row r="257" spans="1:29" ht="72">
      <c r="A257" t="s">
        <v>2610</v>
      </c>
      <c r="B257" s="27" t="s">
        <v>2611</v>
      </c>
      <c r="C257" s="27" t="s">
        <v>138</v>
      </c>
      <c r="D257">
        <v>107</v>
      </c>
      <c r="Z257" s="28" t="s">
        <v>2612</v>
      </c>
      <c r="AA257" s="28" t="e">
        <f>INDEX(allsections[[S]:[Order]],MATCH(X257,allsections[SGUID],0),3)</f>
        <v>#N/A</v>
      </c>
      <c r="AB257" s="28" t="e">
        <f>INDEX(allsections[[S]:[Order]],MATCH(Y257,allsections[SGUID],0),3)</f>
        <v>#N/A</v>
      </c>
      <c r="AC257" t="s">
        <v>2613</v>
      </c>
    </row>
    <row r="258" spans="1:29" ht="43.2">
      <c r="A258" t="s">
        <v>2614</v>
      </c>
      <c r="B258" s="27" t="s">
        <v>2615</v>
      </c>
      <c r="C258" s="27" t="s">
        <v>138</v>
      </c>
      <c r="D258">
        <v>106</v>
      </c>
      <c r="Z258" s="28" t="s">
        <v>2616</v>
      </c>
      <c r="AA258" s="28" t="e">
        <f>INDEX(allsections[[S]:[Order]],MATCH(X258,allsections[SGUID],0),3)</f>
        <v>#N/A</v>
      </c>
      <c r="AB258" s="28" t="e">
        <f>INDEX(allsections[[S]:[Order]],MATCH(Y258,allsections[SGUID],0),3)</f>
        <v>#N/A</v>
      </c>
      <c r="AC258" t="s">
        <v>2617</v>
      </c>
    </row>
    <row r="259" spans="1:29" ht="72">
      <c r="A259" t="s">
        <v>2618</v>
      </c>
      <c r="B259" s="27" t="s">
        <v>2619</v>
      </c>
      <c r="C259" s="27" t="s">
        <v>138</v>
      </c>
      <c r="D259">
        <v>108</v>
      </c>
      <c r="Z259" s="28" t="s">
        <v>2620</v>
      </c>
      <c r="AA259" s="28" t="e">
        <f>INDEX(allsections[[S]:[Order]],MATCH(X259,allsections[SGUID],0),3)</f>
        <v>#N/A</v>
      </c>
      <c r="AB259" s="28" t="e">
        <f>INDEX(allsections[[S]:[Order]],MATCH(Y259,allsections[SGUID],0),3)</f>
        <v>#N/A</v>
      </c>
      <c r="AC259" t="s">
        <v>2621</v>
      </c>
    </row>
    <row r="260" spans="1:29" ht="43.2">
      <c r="A260" t="s">
        <v>2622</v>
      </c>
      <c r="B260" s="27" t="s">
        <v>2623</v>
      </c>
      <c r="C260" s="27" t="s">
        <v>138</v>
      </c>
      <c r="D260">
        <v>203</v>
      </c>
      <c r="Z260" s="28" t="s">
        <v>2624</v>
      </c>
      <c r="AA260" s="28" t="e">
        <f>INDEX(allsections[[S]:[Order]],MATCH(X260,allsections[SGUID],0),3)</f>
        <v>#N/A</v>
      </c>
      <c r="AB260" s="28" t="e">
        <f>INDEX(allsections[[S]:[Order]],MATCH(Y260,allsections[SGUID],0),3)</f>
        <v>#N/A</v>
      </c>
      <c r="AC260" t="s">
        <v>2625</v>
      </c>
    </row>
    <row r="261" spans="1:29" ht="409.6">
      <c r="A261" t="s">
        <v>2626</v>
      </c>
      <c r="B261" s="27" t="s">
        <v>2627</v>
      </c>
      <c r="C261" s="27" t="s">
        <v>2628</v>
      </c>
      <c r="D261">
        <v>202</v>
      </c>
      <c r="Z261" s="28" t="s">
        <v>2629</v>
      </c>
      <c r="AA261" s="28" t="e">
        <f>INDEX(allsections[[S]:[Order]],MATCH(X261,allsections[SGUID],0),3)</f>
        <v>#N/A</v>
      </c>
      <c r="AB261" s="28" t="e">
        <f>INDEX(allsections[[S]:[Order]],MATCH(Y261,allsections[SGUID],0),3)</f>
        <v>#N/A</v>
      </c>
      <c r="AC261" t="s">
        <v>2630</v>
      </c>
    </row>
    <row r="262" spans="1:29" ht="409.6">
      <c r="A262" t="s">
        <v>2631</v>
      </c>
      <c r="B262" s="27" t="s">
        <v>2632</v>
      </c>
      <c r="C262" s="27" t="s">
        <v>2633</v>
      </c>
      <c r="D262">
        <v>201</v>
      </c>
      <c r="Z262" s="28" t="s">
        <v>2634</v>
      </c>
      <c r="AA262" s="28" t="e">
        <f>INDEX(allsections[[S]:[Order]],MATCH(X262,allsections[SGUID],0),3)</f>
        <v>#N/A</v>
      </c>
      <c r="AB262" s="28" t="e">
        <f>INDEX(allsections[[S]:[Order]],MATCH(Y262,allsections[SGUID],0),3)</f>
        <v>#N/A</v>
      </c>
      <c r="AC262" t="s">
        <v>2635</v>
      </c>
    </row>
    <row r="263" spans="1:29" ht="57.6">
      <c r="A263" t="s">
        <v>2636</v>
      </c>
      <c r="B263" s="27" t="s">
        <v>2637</v>
      </c>
      <c r="C263" s="27" t="s">
        <v>138</v>
      </c>
      <c r="D263">
        <v>204</v>
      </c>
      <c r="Z263" s="28" t="s">
        <v>2638</v>
      </c>
      <c r="AA263" s="28" t="e">
        <f>INDEX(allsections[[S]:[Order]],MATCH(X263,allsections[SGUID],0),3)</f>
        <v>#N/A</v>
      </c>
      <c r="AB263" s="28" t="e">
        <f>INDEX(allsections[[S]:[Order]],MATCH(Y263,allsections[SGUID],0),3)</f>
        <v>#N/A</v>
      </c>
      <c r="AC263" t="s">
        <v>2639</v>
      </c>
    </row>
    <row r="264" spans="1:29" ht="57.6">
      <c r="A264" t="s">
        <v>2640</v>
      </c>
      <c r="B264" s="27" t="s">
        <v>2641</v>
      </c>
      <c r="C264" s="27" t="s">
        <v>138</v>
      </c>
      <c r="D264">
        <v>102</v>
      </c>
      <c r="Z264" s="28" t="s">
        <v>2642</v>
      </c>
      <c r="AA264" s="28" t="e">
        <f>INDEX(allsections[[S]:[Order]],MATCH(X264,allsections[SGUID],0),3)</f>
        <v>#N/A</v>
      </c>
      <c r="AB264" s="28" t="e">
        <f>INDEX(allsections[[S]:[Order]],MATCH(Y264,allsections[SGUID],0),3)</f>
        <v>#N/A</v>
      </c>
      <c r="AC264" t="s">
        <v>2643</v>
      </c>
    </row>
    <row r="265" spans="1:29" ht="86.4">
      <c r="A265" t="s">
        <v>2644</v>
      </c>
      <c r="B265" s="27" t="s">
        <v>2645</v>
      </c>
      <c r="C265" s="27" t="s">
        <v>138</v>
      </c>
      <c r="D265">
        <v>104</v>
      </c>
      <c r="Z265" s="28" t="s">
        <v>2646</v>
      </c>
      <c r="AA265" s="28" t="e">
        <f>INDEX(allsections[[S]:[Order]],MATCH(X265,allsections[SGUID],0),3)</f>
        <v>#N/A</v>
      </c>
      <c r="AB265" s="28" t="e">
        <f>INDEX(allsections[[S]:[Order]],MATCH(Y265,allsections[SGUID],0),3)</f>
        <v>#N/A</v>
      </c>
      <c r="AC265" t="s">
        <v>2647</v>
      </c>
    </row>
    <row r="266" spans="1:29" ht="86.4">
      <c r="A266" t="s">
        <v>2648</v>
      </c>
      <c r="B266" s="27" t="s">
        <v>2649</v>
      </c>
      <c r="C266" s="27" t="s">
        <v>138</v>
      </c>
      <c r="D266">
        <v>402</v>
      </c>
      <c r="Z266" s="28" t="s">
        <v>2650</v>
      </c>
      <c r="AA266" s="28" t="e">
        <f>INDEX(allsections[[S]:[Order]],MATCH(X266,allsections[SGUID],0),3)</f>
        <v>#N/A</v>
      </c>
      <c r="AB266" s="28" t="e">
        <f>INDEX(allsections[[S]:[Order]],MATCH(Y266,allsections[SGUID],0),3)</f>
        <v>#N/A</v>
      </c>
      <c r="AC266" t="s">
        <v>2651</v>
      </c>
    </row>
    <row r="267" spans="1:29">
      <c r="A267" t="s">
        <v>974</v>
      </c>
      <c r="B267" s="27" t="s">
        <v>138</v>
      </c>
      <c r="C267" s="27" t="s">
        <v>138</v>
      </c>
      <c r="Z267" s="28" t="s">
        <v>2652</v>
      </c>
      <c r="AA267" s="28" t="e">
        <f>INDEX(allsections[[S]:[Order]],MATCH(X267,allsections[SGUID],0),3)</f>
        <v>#N/A</v>
      </c>
      <c r="AB267" s="28" t="e">
        <f>INDEX(allsections[[S]:[Order]],MATCH(Y267,allsections[SGUID],0),3)</f>
        <v>#N/A</v>
      </c>
      <c r="AC267" t="s">
        <v>2653</v>
      </c>
    </row>
    <row r="268" spans="1:29" ht="43.2">
      <c r="A268" t="s">
        <v>2654</v>
      </c>
      <c r="B268" s="27" t="s">
        <v>2655</v>
      </c>
      <c r="C268" s="27" t="s">
        <v>138</v>
      </c>
      <c r="D268">
        <v>17</v>
      </c>
      <c r="Z268" s="28" t="s">
        <v>2656</v>
      </c>
      <c r="AA268" s="28" t="e">
        <f>INDEX(allsections[[S]:[Order]],MATCH(X268,allsections[SGUID],0),3)</f>
        <v>#N/A</v>
      </c>
      <c r="AB268" s="28" t="e">
        <f>INDEX(allsections[[S]:[Order]],MATCH(Y268,allsections[SGUID],0),3)</f>
        <v>#N/A</v>
      </c>
      <c r="AC268" t="s">
        <v>2657</v>
      </c>
    </row>
    <row r="269" spans="1:29" ht="331.2">
      <c r="A269" t="s">
        <v>2658</v>
      </c>
      <c r="B269" s="27" t="s">
        <v>2659</v>
      </c>
      <c r="C269" s="27" t="s">
        <v>2660</v>
      </c>
      <c r="D269">
        <v>12</v>
      </c>
      <c r="Z269" s="28" t="s">
        <v>2661</v>
      </c>
      <c r="AA269" s="28" t="e">
        <f>INDEX(allsections[[S]:[Order]],MATCH(X269,allsections[SGUID],0),3)</f>
        <v>#N/A</v>
      </c>
      <c r="AB269" s="28" t="e">
        <f>INDEX(allsections[[S]:[Order]],MATCH(Y269,allsections[SGUID],0),3)</f>
        <v>#N/A</v>
      </c>
      <c r="AC269" t="s">
        <v>2662</v>
      </c>
    </row>
    <row r="270" spans="1:29" ht="43.2">
      <c r="A270" t="s">
        <v>2663</v>
      </c>
      <c r="B270" s="27" t="s">
        <v>2664</v>
      </c>
      <c r="C270" s="27" t="s">
        <v>138</v>
      </c>
      <c r="D270">
        <v>27</v>
      </c>
      <c r="Z270" s="28" t="s">
        <v>2665</v>
      </c>
      <c r="AA270" s="28" t="e">
        <f>INDEX(allsections[[S]:[Order]],MATCH(X270,allsections[SGUID],0),3)</f>
        <v>#N/A</v>
      </c>
      <c r="AB270" s="28" t="e">
        <f>INDEX(allsections[[S]:[Order]],MATCH(Y270,allsections[SGUID],0),3)</f>
        <v>#N/A</v>
      </c>
      <c r="AC270" t="s">
        <v>2666</v>
      </c>
    </row>
    <row r="271" spans="1:29" ht="72">
      <c r="A271" t="s">
        <v>2667</v>
      </c>
      <c r="B271" s="27" t="s">
        <v>2668</v>
      </c>
      <c r="C271" s="27" t="s">
        <v>138</v>
      </c>
      <c r="D271">
        <v>26</v>
      </c>
      <c r="Z271" s="28" t="s">
        <v>2669</v>
      </c>
      <c r="AA271" s="28" t="e">
        <f>INDEX(allsections[[S]:[Order]],MATCH(X271,allsections[SGUID],0),3)</f>
        <v>#N/A</v>
      </c>
      <c r="AB271" s="28" t="e">
        <f>INDEX(allsections[[S]:[Order]],MATCH(Y271,allsections[SGUID],0),3)</f>
        <v>#N/A</v>
      </c>
      <c r="AC271" t="s">
        <v>2670</v>
      </c>
    </row>
    <row r="272" spans="1:29" ht="100.8">
      <c r="A272" t="s">
        <v>2671</v>
      </c>
      <c r="B272" s="27" t="s">
        <v>2672</v>
      </c>
      <c r="C272" s="27" t="s">
        <v>138</v>
      </c>
      <c r="D272">
        <v>25</v>
      </c>
      <c r="Z272" s="28" t="s">
        <v>2673</v>
      </c>
      <c r="AA272" s="28" t="e">
        <f>INDEX(allsections[[S]:[Order]],MATCH(X272,allsections[SGUID],0),3)</f>
        <v>#N/A</v>
      </c>
      <c r="AB272" s="28" t="e">
        <f>INDEX(allsections[[S]:[Order]],MATCH(Y272,allsections[SGUID],0),3)</f>
        <v>#N/A</v>
      </c>
      <c r="AC272" t="s">
        <v>2674</v>
      </c>
    </row>
    <row r="273" spans="1:29" ht="100.8">
      <c r="A273" t="s">
        <v>2675</v>
      </c>
      <c r="B273" s="27" t="s">
        <v>2676</v>
      </c>
      <c r="C273" s="27" t="s">
        <v>138</v>
      </c>
      <c r="D273">
        <v>24</v>
      </c>
      <c r="Z273" s="28" t="s">
        <v>2677</v>
      </c>
      <c r="AA273" s="28" t="e">
        <f>INDEX(allsections[[S]:[Order]],MATCH(X273,allsections[SGUID],0),3)</f>
        <v>#N/A</v>
      </c>
      <c r="AB273" s="28" t="e">
        <f>INDEX(allsections[[S]:[Order]],MATCH(Y273,allsections[SGUID],0),3)</f>
        <v>#N/A</v>
      </c>
      <c r="AC273" t="s">
        <v>2678</v>
      </c>
    </row>
    <row r="274" spans="1:29" ht="409.6">
      <c r="A274" t="s">
        <v>2679</v>
      </c>
      <c r="B274" s="27" t="s">
        <v>2680</v>
      </c>
      <c r="C274" s="27" t="s">
        <v>2681</v>
      </c>
      <c r="D274">
        <v>1</v>
      </c>
      <c r="Z274" s="28" t="s">
        <v>2682</v>
      </c>
      <c r="AA274" s="28" t="e">
        <f>INDEX(allsections[[S]:[Order]],MATCH(X274,allsections[SGUID],0),3)</f>
        <v>#N/A</v>
      </c>
      <c r="AB274" s="28" t="e">
        <f>INDEX(allsections[[S]:[Order]],MATCH(Y274,allsections[SGUID],0),3)</f>
        <v>#N/A</v>
      </c>
      <c r="AC274" t="s">
        <v>2683</v>
      </c>
    </row>
    <row r="275" spans="1:29" ht="72">
      <c r="A275" t="s">
        <v>2684</v>
      </c>
      <c r="B275" s="27" t="s">
        <v>2685</v>
      </c>
      <c r="C275" s="27" t="s">
        <v>138</v>
      </c>
      <c r="D275">
        <v>31</v>
      </c>
      <c r="Z275" s="28" t="s">
        <v>2686</v>
      </c>
      <c r="AA275" s="28" t="e">
        <f>INDEX(allsections[[S]:[Order]],MATCH(X275,allsections[SGUID],0),3)</f>
        <v>#N/A</v>
      </c>
      <c r="AB275" s="28" t="e">
        <f>INDEX(allsections[[S]:[Order]],MATCH(Y275,allsections[SGUID],0),3)</f>
        <v>#N/A</v>
      </c>
      <c r="AC275" t="s">
        <v>2687</v>
      </c>
    </row>
    <row r="276" spans="1:29" ht="409.6">
      <c r="A276" t="s">
        <v>2688</v>
      </c>
      <c r="B276" s="27" t="s">
        <v>2689</v>
      </c>
      <c r="C276" s="27" t="s">
        <v>2690</v>
      </c>
      <c r="D276">
        <v>6</v>
      </c>
      <c r="Z276" s="28" t="s">
        <v>2691</v>
      </c>
      <c r="AA276" s="28" t="e">
        <f>INDEX(allsections[[S]:[Order]],MATCH(X276,allsections[SGUID],0),3)</f>
        <v>#N/A</v>
      </c>
      <c r="AB276" s="28" t="e">
        <f>INDEX(allsections[[S]:[Order]],MATCH(Y276,allsections[SGUID],0),3)</f>
        <v>#N/A</v>
      </c>
      <c r="AC276" t="s">
        <v>2692</v>
      </c>
    </row>
    <row r="277" spans="1:29" ht="100.8">
      <c r="A277" t="s">
        <v>2693</v>
      </c>
      <c r="B277" s="27" t="s">
        <v>2694</v>
      </c>
      <c r="C277" s="27" t="s">
        <v>138</v>
      </c>
      <c r="D277">
        <v>27</v>
      </c>
      <c r="Z277" s="28" t="s">
        <v>2695</v>
      </c>
      <c r="AA277" s="28" t="e">
        <f>INDEX(allsections[[S]:[Order]],MATCH(X277,allsections[SGUID],0),3)</f>
        <v>#N/A</v>
      </c>
      <c r="AB277" s="28" t="e">
        <f>INDEX(allsections[[S]:[Order]],MATCH(Y277,allsections[SGUID],0),3)</f>
        <v>#N/A</v>
      </c>
      <c r="AC277" t="s">
        <v>2696</v>
      </c>
    </row>
    <row r="278" spans="1:29" ht="288">
      <c r="A278" t="s">
        <v>2697</v>
      </c>
      <c r="B278" s="27" t="s">
        <v>2698</v>
      </c>
      <c r="C278" s="27" t="s">
        <v>138</v>
      </c>
      <c r="D278">
        <v>18</v>
      </c>
      <c r="Z278" s="28" t="s">
        <v>2699</v>
      </c>
      <c r="AA278" s="28" t="e">
        <f>INDEX(allsections[[S]:[Order]],MATCH(X278,allsections[SGUID],0),3)</f>
        <v>#N/A</v>
      </c>
      <c r="AB278" s="28" t="e">
        <f>INDEX(allsections[[S]:[Order]],MATCH(Y278,allsections[SGUID],0),3)</f>
        <v>#N/A</v>
      </c>
      <c r="AC278" t="s">
        <v>2700</v>
      </c>
    </row>
    <row r="279" spans="1:29" ht="100.8">
      <c r="A279" t="s">
        <v>2701</v>
      </c>
      <c r="B279" s="27" t="s">
        <v>2702</v>
      </c>
      <c r="C279" s="27" t="s">
        <v>138</v>
      </c>
      <c r="D279">
        <v>24</v>
      </c>
      <c r="Z279" s="28" t="s">
        <v>2703</v>
      </c>
      <c r="AA279" s="28" t="e">
        <f>INDEX(allsections[[S]:[Order]],MATCH(X279,allsections[SGUID],0),3)</f>
        <v>#N/A</v>
      </c>
      <c r="AB279" s="28" t="e">
        <f>INDEX(allsections[[S]:[Order]],MATCH(Y279,allsections[SGUID],0),3)</f>
        <v>#N/A</v>
      </c>
      <c r="AC279" t="s">
        <v>2704</v>
      </c>
    </row>
    <row r="280" spans="1:29" ht="57.6">
      <c r="A280" t="s">
        <v>2705</v>
      </c>
      <c r="B280" s="27" t="s">
        <v>2706</v>
      </c>
      <c r="C280" s="27" t="s">
        <v>138</v>
      </c>
      <c r="D280">
        <v>23</v>
      </c>
      <c r="Z280" s="28" t="s">
        <v>2707</v>
      </c>
      <c r="AA280" s="28" t="e">
        <f>INDEX(allsections[[S]:[Order]],MATCH(X280,allsections[SGUID],0),3)</f>
        <v>#N/A</v>
      </c>
      <c r="AB280" s="28" t="e">
        <f>INDEX(allsections[[S]:[Order]],MATCH(Y280,allsections[SGUID],0),3)</f>
        <v>#N/A</v>
      </c>
      <c r="AC280" t="s">
        <v>2708</v>
      </c>
    </row>
    <row r="281" spans="1:29" ht="403.2">
      <c r="A281" t="s">
        <v>2709</v>
      </c>
      <c r="B281" s="27" t="s">
        <v>2710</v>
      </c>
      <c r="C281" s="27" t="s">
        <v>2711</v>
      </c>
      <c r="D281">
        <v>11</v>
      </c>
      <c r="Z281" s="28" t="s">
        <v>2712</v>
      </c>
      <c r="AA281" s="28" t="e">
        <f>INDEX(allsections[[S]:[Order]],MATCH(X281,allsections[SGUID],0),3)</f>
        <v>#N/A</v>
      </c>
      <c r="AB281" s="28" t="e">
        <f>INDEX(allsections[[S]:[Order]],MATCH(Y281,allsections[SGUID],0),3)</f>
        <v>#N/A</v>
      </c>
      <c r="AC281" t="s">
        <v>2713</v>
      </c>
    </row>
    <row r="282" spans="1:29" ht="409.6">
      <c r="A282" t="s">
        <v>2714</v>
      </c>
      <c r="B282" s="27" t="s">
        <v>2715</v>
      </c>
      <c r="C282" s="27" t="s">
        <v>2716</v>
      </c>
      <c r="D282">
        <v>7</v>
      </c>
      <c r="Z282" s="28" t="s">
        <v>2717</v>
      </c>
      <c r="AA282" s="28" t="e">
        <f>INDEX(allsections[[S]:[Order]],MATCH(X282,allsections[SGUID],0),3)</f>
        <v>#N/A</v>
      </c>
      <c r="AB282" s="28" t="e">
        <f>INDEX(allsections[[S]:[Order]],MATCH(Y282,allsections[SGUID],0),3)</f>
        <v>#N/A</v>
      </c>
      <c r="AC282" t="s">
        <v>2718</v>
      </c>
    </row>
    <row r="283" spans="1:29" ht="86.4">
      <c r="A283" t="s">
        <v>2719</v>
      </c>
      <c r="B283" s="27" t="s">
        <v>2720</v>
      </c>
      <c r="C283" s="27" t="s">
        <v>138</v>
      </c>
      <c r="D283">
        <v>22</v>
      </c>
      <c r="Z283" s="28" t="s">
        <v>2721</v>
      </c>
      <c r="AA283" s="28" t="e">
        <f>INDEX(allsections[[S]:[Order]],MATCH(X283,allsections[SGUID],0),3)</f>
        <v>#N/A</v>
      </c>
      <c r="AB283" s="28" t="e">
        <f>INDEX(allsections[[S]:[Order]],MATCH(Y283,allsections[SGUID],0),3)</f>
        <v>#N/A</v>
      </c>
      <c r="AC283" t="s">
        <v>2722</v>
      </c>
    </row>
    <row r="284" spans="1:29" ht="100.8">
      <c r="A284" t="s">
        <v>1446</v>
      </c>
      <c r="B284" s="27" t="s">
        <v>2723</v>
      </c>
      <c r="C284" s="27" t="s">
        <v>138</v>
      </c>
      <c r="D284">
        <v>20</v>
      </c>
      <c r="Z284" s="28" t="s">
        <v>2724</v>
      </c>
      <c r="AA284" s="28" t="e">
        <f>INDEX(allsections[[S]:[Order]],MATCH(X284,allsections[SGUID],0),3)</f>
        <v>#N/A</v>
      </c>
      <c r="AB284" s="28" t="e">
        <f>INDEX(allsections[[S]:[Order]],MATCH(Y284,allsections[SGUID],0),3)</f>
        <v>#N/A</v>
      </c>
      <c r="AC284" t="s">
        <v>2725</v>
      </c>
    </row>
    <row r="285" spans="1:29" ht="129.6">
      <c r="A285" t="s">
        <v>2726</v>
      </c>
      <c r="B285" s="27" t="s">
        <v>2727</v>
      </c>
      <c r="C285" s="27" t="s">
        <v>2728</v>
      </c>
      <c r="D285">
        <v>19</v>
      </c>
      <c r="Z285" s="28" t="s">
        <v>2729</v>
      </c>
      <c r="AA285" s="28" t="e">
        <f>INDEX(allsections[[S]:[Order]],MATCH(X285,allsections[SGUID],0),3)</f>
        <v>#N/A</v>
      </c>
      <c r="AB285" s="28" t="e">
        <f>INDEX(allsections[[S]:[Order]],MATCH(Y285,allsections[SGUID],0),3)</f>
        <v>#N/A</v>
      </c>
      <c r="AC285" t="s">
        <v>2730</v>
      </c>
    </row>
    <row r="286" spans="1:29" ht="409.6">
      <c r="A286" t="s">
        <v>2731</v>
      </c>
      <c r="B286" s="27" t="s">
        <v>2732</v>
      </c>
      <c r="C286" s="27" t="s">
        <v>2733</v>
      </c>
      <c r="D286">
        <v>4</v>
      </c>
      <c r="Z286" s="28" t="s">
        <v>2734</v>
      </c>
      <c r="AA286" s="28" t="e">
        <f>INDEX(allsections[[S]:[Order]],MATCH(X286,allsections[SGUID],0),3)</f>
        <v>#N/A</v>
      </c>
      <c r="AB286" s="28" t="e">
        <f>INDEX(allsections[[S]:[Order]],MATCH(Y286,allsections[SGUID],0),3)</f>
        <v>#N/A</v>
      </c>
      <c r="AC286" t="s">
        <v>2735</v>
      </c>
    </row>
    <row r="287" spans="1:29" ht="86.4">
      <c r="A287" t="s">
        <v>2736</v>
      </c>
      <c r="B287" s="27" t="s">
        <v>2737</v>
      </c>
      <c r="C287" s="27" t="s">
        <v>138</v>
      </c>
      <c r="D287">
        <v>26</v>
      </c>
      <c r="Z287" s="28" t="s">
        <v>2738</v>
      </c>
      <c r="AA287" s="28" t="e">
        <f>INDEX(allsections[[S]:[Order]],MATCH(X287,allsections[SGUID],0),3)</f>
        <v>#N/A</v>
      </c>
      <c r="AB287" s="28" t="e">
        <f>INDEX(allsections[[S]:[Order]],MATCH(Y287,allsections[SGUID],0),3)</f>
        <v>#N/A</v>
      </c>
      <c r="AC287" t="s">
        <v>2739</v>
      </c>
    </row>
    <row r="288" spans="1:29" ht="409.6">
      <c r="A288" t="s">
        <v>2740</v>
      </c>
      <c r="B288" s="27" t="s">
        <v>2741</v>
      </c>
      <c r="C288" s="27" t="s">
        <v>2742</v>
      </c>
      <c r="D288">
        <v>3</v>
      </c>
      <c r="Z288" s="28" t="s">
        <v>2743</v>
      </c>
      <c r="AA288" s="28" t="e">
        <f>INDEX(allsections[[S]:[Order]],MATCH(X288,allsections[SGUID],0),3)</f>
        <v>#N/A</v>
      </c>
      <c r="AB288" s="28" t="e">
        <f>INDEX(allsections[[S]:[Order]],MATCH(Y288,allsections[SGUID],0),3)</f>
        <v>#N/A</v>
      </c>
      <c r="AC288" t="s">
        <v>2744</v>
      </c>
    </row>
    <row r="289" spans="1:29" ht="409.6">
      <c r="A289" t="s">
        <v>2745</v>
      </c>
      <c r="B289" s="27" t="s">
        <v>2746</v>
      </c>
      <c r="C289" s="27" t="s">
        <v>2747</v>
      </c>
      <c r="D289">
        <v>22</v>
      </c>
      <c r="Z289" s="28" t="s">
        <v>2748</v>
      </c>
      <c r="AA289" s="28" t="e">
        <f>INDEX(allsections[[S]:[Order]],MATCH(X289,allsections[SGUID],0),3)</f>
        <v>#N/A</v>
      </c>
      <c r="AB289" s="28" t="e">
        <f>INDEX(allsections[[S]:[Order]],MATCH(Y289,allsections[SGUID],0),3)</f>
        <v>#N/A</v>
      </c>
      <c r="AC289" t="s">
        <v>2749</v>
      </c>
    </row>
    <row r="290" spans="1:29" ht="72">
      <c r="A290" t="s">
        <v>1555</v>
      </c>
      <c r="B290" s="27" t="s">
        <v>2750</v>
      </c>
      <c r="C290" s="27" t="s">
        <v>138</v>
      </c>
      <c r="D290">
        <v>33</v>
      </c>
      <c r="Z290" s="28" t="s">
        <v>2751</v>
      </c>
      <c r="AA290" s="28" t="e">
        <f>INDEX(allsections[[S]:[Order]],MATCH(X290,allsections[SGUID],0),3)</f>
        <v>#N/A</v>
      </c>
      <c r="AB290" s="28" t="e">
        <f>INDEX(allsections[[S]:[Order]],MATCH(Y290,allsections[SGUID],0),3)</f>
        <v>#N/A</v>
      </c>
      <c r="AC290" t="s">
        <v>2752</v>
      </c>
    </row>
    <row r="291" spans="1:29" ht="57.6">
      <c r="A291" t="s">
        <v>1602</v>
      </c>
      <c r="B291" s="27" t="s">
        <v>2753</v>
      </c>
      <c r="C291" s="27" t="s">
        <v>138</v>
      </c>
      <c r="D291">
        <v>13</v>
      </c>
      <c r="Z291" s="28" t="s">
        <v>2754</v>
      </c>
      <c r="AA291" s="28" t="e">
        <f>INDEX(allsections[[S]:[Order]],MATCH(X291,allsections[SGUID],0),3)</f>
        <v>#N/A</v>
      </c>
      <c r="AB291" s="28" t="e">
        <f>INDEX(allsections[[S]:[Order]],MATCH(Y291,allsections[SGUID],0),3)</f>
        <v>#N/A</v>
      </c>
      <c r="AC291" t="s">
        <v>2755</v>
      </c>
    </row>
    <row r="292" spans="1:29" ht="57.6">
      <c r="A292" t="s">
        <v>2756</v>
      </c>
      <c r="B292" s="27" t="s">
        <v>2757</v>
      </c>
      <c r="C292" s="27" t="s">
        <v>138</v>
      </c>
      <c r="D292">
        <v>23</v>
      </c>
      <c r="Z292" s="28" t="s">
        <v>2758</v>
      </c>
      <c r="AA292" s="28" t="e">
        <f>INDEX(allsections[[S]:[Order]],MATCH(X292,allsections[SGUID],0),3)</f>
        <v>#N/A</v>
      </c>
      <c r="AB292" s="28" t="e">
        <f>INDEX(allsections[[S]:[Order]],MATCH(Y292,allsections[SGUID],0),3)</f>
        <v>#N/A</v>
      </c>
      <c r="AC292" t="s">
        <v>2759</v>
      </c>
    </row>
    <row r="293" spans="1:29" ht="302.39999999999998">
      <c r="A293" t="s">
        <v>2760</v>
      </c>
      <c r="B293" s="27" t="s">
        <v>2761</v>
      </c>
      <c r="C293" s="27" t="s">
        <v>2762</v>
      </c>
      <c r="D293">
        <v>20</v>
      </c>
      <c r="Z293" s="28" t="s">
        <v>2763</v>
      </c>
      <c r="AA293" s="28" t="e">
        <f>INDEX(allsections[[S]:[Order]],MATCH(X293,allsections[SGUID],0),3)</f>
        <v>#N/A</v>
      </c>
      <c r="AB293" s="28" t="e">
        <f>INDEX(allsections[[S]:[Order]],MATCH(Y293,allsections[SGUID],0),3)</f>
        <v>#N/A</v>
      </c>
      <c r="AC293" t="s">
        <v>2764</v>
      </c>
    </row>
    <row r="294" spans="1:29" ht="115.2">
      <c r="A294" t="s">
        <v>2765</v>
      </c>
      <c r="B294" s="27" t="s">
        <v>2766</v>
      </c>
      <c r="C294" s="27" t="s">
        <v>138</v>
      </c>
      <c r="D294">
        <v>6</v>
      </c>
      <c r="Z294" s="28" t="s">
        <v>2767</v>
      </c>
      <c r="AA294" s="28" t="e">
        <f>INDEX(allsections[[S]:[Order]],MATCH(X294,allsections[SGUID],0),3)</f>
        <v>#N/A</v>
      </c>
      <c r="AB294" s="28" t="e">
        <f>INDEX(allsections[[S]:[Order]],MATCH(Y294,allsections[SGUID],0),3)</f>
        <v>#N/A</v>
      </c>
      <c r="AC294" t="s">
        <v>2768</v>
      </c>
    </row>
    <row r="295" spans="1:29" ht="409.6">
      <c r="A295" t="s">
        <v>2769</v>
      </c>
      <c r="B295" s="27" t="s">
        <v>2770</v>
      </c>
      <c r="C295" s="27" t="s">
        <v>2771</v>
      </c>
      <c r="D295">
        <v>5</v>
      </c>
      <c r="Z295" s="28" t="s">
        <v>2772</v>
      </c>
      <c r="AA295" s="28" t="e">
        <f>INDEX(allsections[[S]:[Order]],MATCH(X295,allsections[SGUID],0),3)</f>
        <v>#N/A</v>
      </c>
      <c r="AB295" s="28" t="e">
        <f>INDEX(allsections[[S]:[Order]],MATCH(Y295,allsections[SGUID],0),3)</f>
        <v>#N/A</v>
      </c>
      <c r="AC295" t="s">
        <v>2773</v>
      </c>
    </row>
    <row r="296" spans="1:29" ht="57.6">
      <c r="A296" t="s">
        <v>1527</v>
      </c>
      <c r="B296" s="27" t="s">
        <v>2774</v>
      </c>
      <c r="C296" s="27" t="s">
        <v>138</v>
      </c>
      <c r="D296">
        <v>30</v>
      </c>
      <c r="Z296" s="28" t="s">
        <v>2775</v>
      </c>
      <c r="AA296" s="28" t="e">
        <f>INDEX(allsections[[S]:[Order]],MATCH(X296,allsections[SGUID],0),3)</f>
        <v>#N/A</v>
      </c>
      <c r="AB296" s="28" t="e">
        <f>INDEX(allsections[[S]:[Order]],MATCH(Y296,allsections[SGUID],0),3)</f>
        <v>#N/A</v>
      </c>
      <c r="AC296" t="s">
        <v>2776</v>
      </c>
    </row>
    <row r="297" spans="1:29" ht="57.6">
      <c r="A297" t="s">
        <v>2777</v>
      </c>
      <c r="B297" s="27" t="s">
        <v>2778</v>
      </c>
      <c r="C297" s="27" t="s">
        <v>138</v>
      </c>
      <c r="D297">
        <v>13</v>
      </c>
      <c r="Z297" s="28" t="s">
        <v>2779</v>
      </c>
      <c r="AA297" s="28" t="e">
        <f>INDEX(allsections[[S]:[Order]],MATCH(X297,allsections[SGUID],0),3)</f>
        <v>#N/A</v>
      </c>
      <c r="AB297" s="28" t="e">
        <f>INDEX(allsections[[S]:[Order]],MATCH(Y297,allsections[SGUID],0),3)</f>
        <v>#N/A</v>
      </c>
      <c r="AC297" t="s">
        <v>2780</v>
      </c>
    </row>
    <row r="298" spans="1:29" ht="28.8">
      <c r="A298" t="s">
        <v>1496</v>
      </c>
      <c r="B298" s="27" t="s">
        <v>2781</v>
      </c>
      <c r="C298" s="27" t="s">
        <v>138</v>
      </c>
      <c r="D298">
        <v>19</v>
      </c>
    </row>
    <row r="299" spans="1:29" ht="409.6">
      <c r="A299" t="s">
        <v>2782</v>
      </c>
      <c r="B299" s="27" t="s">
        <v>2783</v>
      </c>
      <c r="C299" s="27" t="s">
        <v>2784</v>
      </c>
      <c r="D299">
        <v>3</v>
      </c>
    </row>
    <row r="300" spans="1:29" ht="57.6">
      <c r="A300" t="s">
        <v>1490</v>
      </c>
      <c r="B300" s="27" t="s">
        <v>2785</v>
      </c>
      <c r="C300" s="27" t="s">
        <v>138</v>
      </c>
      <c r="D300">
        <v>21</v>
      </c>
    </row>
    <row r="301" spans="1:29" ht="43.2">
      <c r="A301" t="s">
        <v>2786</v>
      </c>
      <c r="B301" s="27" t="s">
        <v>2787</v>
      </c>
      <c r="C301" s="27" t="s">
        <v>138</v>
      </c>
      <c r="D301">
        <v>16</v>
      </c>
    </row>
    <row r="302" spans="1:29" ht="409.6">
      <c r="A302" t="s">
        <v>2788</v>
      </c>
      <c r="B302" s="27" t="s">
        <v>2789</v>
      </c>
      <c r="C302" s="27" t="s">
        <v>2790</v>
      </c>
      <c r="D302">
        <v>16</v>
      </c>
    </row>
    <row r="303" spans="1:29" ht="43.2">
      <c r="A303" t="s">
        <v>2791</v>
      </c>
      <c r="B303" s="27" t="s">
        <v>2792</v>
      </c>
      <c r="C303" s="27" t="s">
        <v>138</v>
      </c>
      <c r="D303">
        <v>15</v>
      </c>
    </row>
    <row r="304" spans="1:29" ht="302.39999999999998">
      <c r="A304" t="s">
        <v>2793</v>
      </c>
      <c r="B304" s="27" t="s">
        <v>2794</v>
      </c>
      <c r="C304" s="27" t="s">
        <v>2795</v>
      </c>
      <c r="D304">
        <v>10</v>
      </c>
    </row>
    <row r="305" spans="1:4" ht="115.2">
      <c r="A305" t="s">
        <v>1473</v>
      </c>
      <c r="B305" s="27" t="s">
        <v>2796</v>
      </c>
      <c r="C305" s="27" t="s">
        <v>138</v>
      </c>
      <c r="D305">
        <v>5</v>
      </c>
    </row>
    <row r="306" spans="1:4" ht="86.4">
      <c r="A306" t="s">
        <v>2797</v>
      </c>
      <c r="B306" s="27" t="s">
        <v>2798</v>
      </c>
      <c r="C306" s="27" t="s">
        <v>138</v>
      </c>
      <c r="D306">
        <v>14</v>
      </c>
    </row>
    <row r="307" spans="1:4" ht="374.4">
      <c r="A307" t="s">
        <v>2799</v>
      </c>
      <c r="B307" s="27" t="s">
        <v>2800</v>
      </c>
      <c r="C307" s="27" t="s">
        <v>2801</v>
      </c>
      <c r="D307">
        <v>15</v>
      </c>
    </row>
    <row r="308" spans="1:4" ht="57.6">
      <c r="A308" t="s">
        <v>1484</v>
      </c>
      <c r="B308" s="27" t="s">
        <v>2802</v>
      </c>
      <c r="C308" s="27" t="s">
        <v>138</v>
      </c>
      <c r="D308">
        <v>12</v>
      </c>
    </row>
    <row r="309" spans="1:4" ht="86.4">
      <c r="A309" t="s">
        <v>2803</v>
      </c>
      <c r="B309" s="27" t="s">
        <v>2804</v>
      </c>
      <c r="C309" s="27" t="s">
        <v>138</v>
      </c>
      <c r="D309">
        <v>2</v>
      </c>
    </row>
    <row r="310" spans="1:4" ht="72">
      <c r="A310" t="s">
        <v>2805</v>
      </c>
      <c r="B310" s="27" t="s">
        <v>2806</v>
      </c>
      <c r="C310" s="27" t="s">
        <v>138</v>
      </c>
      <c r="D310">
        <v>1</v>
      </c>
    </row>
    <row r="311" spans="1:4" ht="72">
      <c r="A311" t="s">
        <v>2807</v>
      </c>
      <c r="B311" s="27" t="s">
        <v>2808</v>
      </c>
      <c r="C311" s="27" t="s">
        <v>138</v>
      </c>
      <c r="D311">
        <v>2</v>
      </c>
    </row>
    <row r="312" spans="1:4" ht="86.4">
      <c r="A312" t="s">
        <v>1467</v>
      </c>
      <c r="B312" s="27" t="s">
        <v>2809</v>
      </c>
      <c r="C312" s="27" t="s">
        <v>138</v>
      </c>
      <c r="D312">
        <v>11</v>
      </c>
    </row>
    <row r="313" spans="1:4" ht="187.2">
      <c r="A313" t="s">
        <v>2810</v>
      </c>
      <c r="B313" s="27" t="s">
        <v>2811</v>
      </c>
      <c r="C313" s="27" t="s">
        <v>138</v>
      </c>
      <c r="D313">
        <v>17</v>
      </c>
    </row>
    <row r="314" spans="1:4" ht="43.2">
      <c r="A314" t="s">
        <v>2812</v>
      </c>
      <c r="B314" s="27" t="s">
        <v>2813</v>
      </c>
      <c r="C314" s="27" t="s">
        <v>138</v>
      </c>
      <c r="D314">
        <v>10</v>
      </c>
    </row>
    <row r="315" spans="1:4" ht="144">
      <c r="A315" t="s">
        <v>2814</v>
      </c>
      <c r="B315" s="27" t="s">
        <v>2815</v>
      </c>
      <c r="C315" s="27" t="s">
        <v>2816</v>
      </c>
      <c r="D315">
        <v>8</v>
      </c>
    </row>
    <row r="316" spans="1:4" ht="72">
      <c r="A316" t="s">
        <v>2817</v>
      </c>
      <c r="B316" s="27" t="s">
        <v>2818</v>
      </c>
      <c r="C316" s="27" t="s">
        <v>138</v>
      </c>
      <c r="D316">
        <v>9</v>
      </c>
    </row>
    <row r="317" spans="1:4" ht="100.8">
      <c r="A317" t="s">
        <v>2819</v>
      </c>
      <c r="B317" s="27" t="s">
        <v>2820</v>
      </c>
      <c r="C317" s="27" t="s">
        <v>138</v>
      </c>
      <c r="D317">
        <v>9</v>
      </c>
    </row>
    <row r="318" spans="1:4" ht="43.2">
      <c r="A318" t="s">
        <v>2821</v>
      </c>
      <c r="B318" s="27" t="s">
        <v>2822</v>
      </c>
      <c r="C318" s="27" t="s">
        <v>138</v>
      </c>
      <c r="D318">
        <v>8</v>
      </c>
    </row>
    <row r="319" spans="1:4" ht="409.6">
      <c r="A319" t="s">
        <v>2823</v>
      </c>
      <c r="B319" s="27" t="s">
        <v>2824</v>
      </c>
      <c r="C319" s="27" t="s">
        <v>2825</v>
      </c>
      <c r="D319">
        <v>14</v>
      </c>
    </row>
    <row r="320" spans="1:4" ht="144">
      <c r="A320" t="s">
        <v>2826</v>
      </c>
      <c r="B320" s="27" t="s">
        <v>2827</v>
      </c>
      <c r="C320" s="27" t="s">
        <v>138</v>
      </c>
      <c r="D320">
        <v>7</v>
      </c>
    </row>
    <row r="321" spans="1:4" ht="409.6">
      <c r="A321" t="s">
        <v>2828</v>
      </c>
      <c r="B321" s="27" t="s">
        <v>2829</v>
      </c>
      <c r="C321" s="27" t="s">
        <v>2830</v>
      </c>
      <c r="D321">
        <v>13</v>
      </c>
    </row>
    <row r="322" spans="1:4" ht="43.2">
      <c r="A322" t="s">
        <v>2831</v>
      </c>
      <c r="B322" s="27" t="s">
        <v>2832</v>
      </c>
      <c r="C322" s="27" t="s">
        <v>138</v>
      </c>
      <c r="D322">
        <v>6</v>
      </c>
    </row>
    <row r="323" spans="1:4" ht="57.6">
      <c r="A323" t="s">
        <v>2833</v>
      </c>
      <c r="B323" s="27" t="s">
        <v>2834</v>
      </c>
      <c r="C323" s="27" t="s">
        <v>138</v>
      </c>
      <c r="D323">
        <v>18</v>
      </c>
    </row>
    <row r="324" spans="1:4" ht="43.2">
      <c r="A324" t="s">
        <v>2835</v>
      </c>
      <c r="B324" s="27" t="s">
        <v>2836</v>
      </c>
      <c r="C324" s="27" t="s">
        <v>138</v>
      </c>
      <c r="D324">
        <v>2</v>
      </c>
    </row>
    <row r="325" spans="1:4" ht="409.6">
      <c r="A325" t="s">
        <v>2837</v>
      </c>
      <c r="B325" s="27" t="s">
        <v>2838</v>
      </c>
      <c r="C325" s="27" t="s">
        <v>2839</v>
      </c>
      <c r="D325">
        <v>11</v>
      </c>
    </row>
    <row r="326" spans="1:4" ht="316.8">
      <c r="A326" t="s">
        <v>2840</v>
      </c>
      <c r="B326" s="27" t="s">
        <v>2841</v>
      </c>
      <c r="C326" s="27" t="s">
        <v>2842</v>
      </c>
      <c r="D326">
        <v>5</v>
      </c>
    </row>
    <row r="327" spans="1:4" ht="409.6">
      <c r="A327" t="s">
        <v>2843</v>
      </c>
      <c r="B327" s="27" t="s">
        <v>2844</v>
      </c>
      <c r="C327" s="27" t="s">
        <v>2845</v>
      </c>
      <c r="D327">
        <v>12</v>
      </c>
    </row>
    <row r="328" spans="1:4" ht="115.2">
      <c r="A328" t="s">
        <v>1453</v>
      </c>
      <c r="B328" s="27" t="s">
        <v>2846</v>
      </c>
      <c r="C328" s="27" t="s">
        <v>138</v>
      </c>
      <c r="D328">
        <v>3</v>
      </c>
    </row>
    <row r="329" spans="1:4" ht="43.2">
      <c r="A329" t="s">
        <v>2847</v>
      </c>
      <c r="B329" s="27" t="s">
        <v>2848</v>
      </c>
      <c r="C329" s="27" t="s">
        <v>138</v>
      </c>
      <c r="D329">
        <v>1</v>
      </c>
    </row>
    <row r="330" spans="1:4" ht="409.6">
      <c r="A330" t="s">
        <v>2849</v>
      </c>
      <c r="B330" s="27" t="s">
        <v>2850</v>
      </c>
      <c r="C330" s="27" t="s">
        <v>2851</v>
      </c>
      <c r="D330">
        <v>4</v>
      </c>
    </row>
    <row r="331" spans="1:4" ht="374.4">
      <c r="A331" t="s">
        <v>2852</v>
      </c>
      <c r="B331" s="27" t="s">
        <v>2853</v>
      </c>
      <c r="C331" s="27" t="s">
        <v>2854</v>
      </c>
      <c r="D331">
        <v>9</v>
      </c>
    </row>
    <row r="341" spans="4:4">
      <c r="D341" s="26"/>
    </row>
  </sheetData>
  <mergeCells count="4">
    <mergeCell ref="A1:D1"/>
    <mergeCell ref="F1:I1"/>
    <mergeCell ref="K1:N1"/>
    <mergeCell ref="P1:V1"/>
  </mergeCells>
  <pageMargins left="0.7" right="0.7" top="0.75" bottom="0.75" header="0.3" footer="0.3"/>
  <pageSetup paperSize="9" orientation="portrait" r:id="rId1"/>
  <tableParts count="5">
    <tablePart r:id="rId2"/>
    <tablePart r:id="rId3"/>
    <tablePart r:id="rId4"/>
    <tablePart r:id="rId5"/>
    <tablePart r:id="rId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93B5E-FA25-45CC-828C-1844300CFD41}">
  <dimension ref="A1:D1"/>
  <sheetViews>
    <sheetView topLeftCell="A155" workbookViewId="0">
      <selection activeCell="A2" sqref="A2:D202"/>
    </sheetView>
  </sheetViews>
  <sheetFormatPr defaultColWidth="8.88671875" defaultRowHeight="14.4"/>
  <cols>
    <col min="1" max="1" width="27.109375" bestFit="1" customWidth="1"/>
    <col min="2" max="2" width="9.88671875" customWidth="1"/>
    <col min="3" max="3" width="50.109375" bestFit="1" customWidth="1"/>
  </cols>
  <sheetData>
    <row r="1" spans="1:4">
      <c r="A1" t="s">
        <v>2855</v>
      </c>
      <c r="B1" t="s">
        <v>2856</v>
      </c>
      <c r="C1" t="s">
        <v>2857</v>
      </c>
      <c r="D1" t="s">
        <v>2858</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11617-1889-4648-8097-286CC3BEF46A}">
  <dimension ref="A1:I7"/>
  <sheetViews>
    <sheetView workbookViewId="0">
      <selection activeCell="G22" sqref="G22"/>
    </sheetView>
  </sheetViews>
  <sheetFormatPr defaultColWidth="8.88671875" defaultRowHeight="14.4"/>
  <sheetData>
    <row r="1" spans="1:9">
      <c r="A1" t="s">
        <v>2688</v>
      </c>
      <c r="C1" t="e">
        <f>IF(#REF!="","",INDEX(PIs[[Column1]:[SS]],MATCH(#REF!,PIs[SGUID],0),14))</f>
        <v>#REF!</v>
      </c>
      <c r="G1" t="e">
        <f>IF(#REF!="",INDEX(PIs[[Column1]:[SS]],MATCH(#REF!,PIs[GUID],0),2),"")</f>
        <v>#REF!</v>
      </c>
      <c r="H1" t="e">
        <f>IF(#REF!="",INDEX(PIs[[Column1]:[SS]],MATCH(#REF!,PIs[GUID],0),4),"")</f>
        <v>#REF!</v>
      </c>
      <c r="I1" t="e">
        <f>IF(#REF!="",INDEX(PIs[[Column1]:[SS]],MATCH(#REF!,PIs[GUID],0),6),"")</f>
        <v>#REF!</v>
      </c>
    </row>
    <row r="3" spans="1:9">
      <c r="A3" t="s">
        <v>945</v>
      </c>
      <c r="B3" t="s">
        <v>2859</v>
      </c>
    </row>
    <row r="4" spans="1:9">
      <c r="A4" t="s">
        <v>2860</v>
      </c>
      <c r="B4" t="s">
        <v>138</v>
      </c>
    </row>
    <row r="5" spans="1:9">
      <c r="A5" t="s">
        <v>972</v>
      </c>
      <c r="B5" t="s">
        <v>2861</v>
      </c>
    </row>
    <row r="6" spans="1:9">
      <c r="A6" t="s">
        <v>1460</v>
      </c>
      <c r="B6" t="s">
        <v>2862</v>
      </c>
    </row>
    <row r="7" spans="1:9">
      <c r="A7" t="s">
        <v>1428</v>
      </c>
      <c r="B7" t="s">
        <v>2863</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42FC9-4134-4781-9542-DE95D6454577}">
  <dimension ref="A1:XEZ15"/>
  <sheetViews>
    <sheetView showGridLines="0" tabSelected="1" view="pageLayout" zoomScaleNormal="100" workbookViewId="0">
      <selection activeCell="A2" sqref="A2"/>
    </sheetView>
  </sheetViews>
  <sheetFormatPr defaultColWidth="0" defaultRowHeight="15" customHeight="1" zeroHeight="1"/>
  <cols>
    <col min="1" max="1" width="129.5546875" style="1" customWidth="1"/>
    <col min="2" max="2" width="1" style="1" hidden="1"/>
    <col min="3" max="255" width="11.44140625" style="1" hidden="1"/>
    <col min="256" max="259" width="1.44140625" style="1" hidden="1" customWidth="1"/>
    <col min="260" max="260" width="0.44140625" style="1" hidden="1" customWidth="1"/>
    <col min="261" max="16380" width="1.44140625" style="1" hidden="1"/>
    <col min="16381" max="16381" width="2.109375" style="1" customWidth="1"/>
    <col min="16382" max="16382" width="3.33203125" style="1" customWidth="1"/>
    <col min="16383" max="16383" width="2.109375" style="1" customWidth="1"/>
    <col min="16384" max="16384" width="0.44140625" style="1" customWidth="1"/>
  </cols>
  <sheetData>
    <row r="1" spans="1:1" ht="86.85" customHeight="1">
      <c r="A1" s="2"/>
    </row>
    <row r="2" spans="1:1" ht="84.75" customHeight="1">
      <c r="A2" s="11" t="s">
        <v>0</v>
      </c>
    </row>
    <row r="3" spans="1:1" ht="27" customHeight="1">
      <c r="A3" s="3" t="s">
        <v>1</v>
      </c>
    </row>
    <row r="4" spans="1:1" ht="14.4">
      <c r="A4" s="4"/>
    </row>
    <row r="5" spans="1:1" ht="121.8">
      <c r="A5" s="5" t="s">
        <v>3162</v>
      </c>
    </row>
    <row r="6" spans="1:1" ht="17.399999999999999">
      <c r="A6" s="6"/>
    </row>
    <row r="7" spans="1:1" ht="17.399999999999999">
      <c r="A7" s="6"/>
    </row>
    <row r="8" spans="1:1" ht="17.399999999999999">
      <c r="A8" s="7"/>
    </row>
    <row r="9" spans="1:1" ht="14.4">
      <c r="A9" s="8" t="s">
        <v>2</v>
      </c>
    </row>
    <row r="10" spans="1:1" ht="29.1" customHeight="1">
      <c r="A10" s="9" t="s">
        <v>3</v>
      </c>
    </row>
    <row r="11" spans="1:1" ht="7.35" customHeight="1"/>
    <row r="12" spans="1:1" ht="15" customHeight="1"/>
    <row r="13" spans="1:1" ht="15" customHeight="1"/>
    <row r="14" spans="1:1" ht="15" customHeight="1"/>
    <row r="15" spans="1:1" ht="15" customHeight="1"/>
  </sheetData>
  <sheetProtection algorithmName="SHA-512" hashValue="hwDxUhrEGIO+sEbVaQDhHb7Sh/5QksZFkJcOZ2HV48jp7gyg636xkgLEoIKV5jw3f0xih6dNAK076PnRwAfv/Q==" saltValue="h1Z+mY66Z3YFr8InIWHFyQ==" spinCount="100000" sheet="1" formatCells="0" formatColumns="0" formatRows="0" insertColumns="0" insertRows="0" insertHyperlinks="0" sort="0" autoFilter="0" pivotTables="0"/>
  <pageMargins left="0.70866141732283472" right="0.70866141732283472" top="0.74803149606299213" bottom="0.74803149606299213" header="0.31496062992125984" footer="0.31496062992125984"/>
  <pageSetup paperSize="9"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E41D8-FBA6-494E-9ABE-7F0DCED0338C}">
  <dimension ref="A1:XFC20"/>
  <sheetViews>
    <sheetView showGridLines="0" view="pageLayout" topLeftCell="F1" zoomScaleNormal="100" workbookViewId="0">
      <selection activeCell="F4" sqref="F4:G4"/>
    </sheetView>
  </sheetViews>
  <sheetFormatPr defaultColWidth="0" defaultRowHeight="0" customHeight="1" zeroHeight="1"/>
  <cols>
    <col min="1" max="2" width="9.33203125" style="41" hidden="1" customWidth="1"/>
    <col min="3" max="4" width="8.6640625" style="41" hidden="1" customWidth="1"/>
    <col min="5" max="5" width="9.33203125" style="41" hidden="1" customWidth="1"/>
    <col min="6" max="6" width="81.44140625" style="41" customWidth="1"/>
    <col min="7" max="7" width="59.33203125" style="41" customWidth="1"/>
    <col min="8" max="8" width="68.6640625" style="41" hidden="1" customWidth="1"/>
    <col min="9" max="9" width="1.44140625" style="41" hidden="1"/>
    <col min="10" max="10" width="1.6640625" style="41" hidden="1"/>
    <col min="11" max="16383" width="9.33203125" style="41" hidden="1"/>
    <col min="16384" max="16384" width="2.44140625" style="41" customWidth="1"/>
  </cols>
  <sheetData>
    <row r="1" spans="1:10" ht="12">
      <c r="F1" s="126" t="s">
        <v>4</v>
      </c>
      <c r="G1" s="126"/>
    </row>
    <row r="2" spans="1:10" ht="12">
      <c r="F2" s="122" t="s">
        <v>5</v>
      </c>
      <c r="G2" s="122"/>
    </row>
    <row r="3" spans="1:10" ht="12"/>
    <row r="4" spans="1:10" ht="99" customHeight="1">
      <c r="F4" s="127" t="s">
        <v>6</v>
      </c>
      <c r="G4" s="127"/>
    </row>
    <row r="5" spans="1:10" ht="12">
      <c r="F5" s="45" t="s">
        <v>7</v>
      </c>
      <c r="G5" s="45" t="s">
        <v>8</v>
      </c>
    </row>
    <row r="6" spans="1:10" ht="15" customHeight="1">
      <c r="F6" s="59" t="s">
        <v>9</v>
      </c>
      <c r="G6" s="128" t="s">
        <v>10</v>
      </c>
    </row>
    <row r="7" spans="1:10" ht="15" customHeight="1">
      <c r="F7" s="98" t="s">
        <v>11</v>
      </c>
      <c r="G7" s="125"/>
    </row>
    <row r="8" spans="1:10" ht="26.25" customHeight="1">
      <c r="F8" s="46" t="s">
        <v>12</v>
      </c>
      <c r="G8" s="46" t="s">
        <v>13</v>
      </c>
    </row>
    <row r="9" spans="1:10" ht="23.4">
      <c r="F9" s="124" t="s">
        <v>14</v>
      </c>
      <c r="G9" s="97" t="s">
        <v>15</v>
      </c>
    </row>
    <row r="10" spans="1:10" ht="23.4">
      <c r="F10" s="125"/>
      <c r="G10" s="98" t="s">
        <v>16</v>
      </c>
    </row>
    <row r="11" spans="1:10" ht="22.8">
      <c r="F11" s="46" t="s">
        <v>17</v>
      </c>
      <c r="G11" s="46" t="s">
        <v>18</v>
      </c>
    </row>
    <row r="12" spans="1:10" ht="12"/>
    <row r="13" spans="1:10" s="62" customFormat="1" ht="11.4">
      <c r="A13" s="106"/>
      <c r="B13" s="106"/>
      <c r="C13" s="106"/>
      <c r="D13" s="106"/>
      <c r="E13" s="106"/>
      <c r="F13" s="106"/>
      <c r="G13" s="99"/>
      <c r="H13" s="61"/>
      <c r="I13" s="61"/>
      <c r="J13" s="106"/>
    </row>
    <row r="14" spans="1:10" s="63" customFormat="1" ht="171.75" customHeight="1">
      <c r="A14" s="106"/>
      <c r="B14" s="106"/>
      <c r="C14" s="106"/>
      <c r="D14" s="106"/>
      <c r="E14" s="106"/>
      <c r="F14" s="123" t="s">
        <v>19</v>
      </c>
      <c r="G14" s="123"/>
      <c r="H14" s="61"/>
      <c r="I14" s="61"/>
      <c r="J14" s="106"/>
    </row>
    <row r="15" spans="1:10" s="63" customFormat="1" ht="11.4">
      <c r="A15" s="106"/>
      <c r="B15" s="106"/>
      <c r="C15" s="106"/>
      <c r="D15" s="106"/>
      <c r="E15" s="106"/>
      <c r="F15" s="106"/>
      <c r="G15" s="106"/>
      <c r="H15" s="61"/>
      <c r="I15" s="61"/>
      <c r="J15" s="106"/>
    </row>
    <row r="16" spans="1:10" s="63" customFormat="1" ht="93" customHeight="1">
      <c r="A16" s="106"/>
      <c r="B16" s="106"/>
      <c r="C16" s="106"/>
      <c r="D16" s="106"/>
      <c r="E16" s="106"/>
      <c r="F16" s="123" t="s">
        <v>20</v>
      </c>
      <c r="G16" s="123"/>
      <c r="H16" s="61"/>
      <c r="I16" s="61"/>
      <c r="J16" s="106"/>
    </row>
    <row r="17" spans="1:12" ht="12" customHeight="1">
      <c r="A17" s="100"/>
      <c r="B17" s="100"/>
      <c r="C17" s="100"/>
      <c r="D17" s="100"/>
      <c r="E17" s="100"/>
      <c r="F17" s="100"/>
      <c r="G17" s="100"/>
      <c r="H17" s="100"/>
      <c r="I17" s="100"/>
      <c r="J17" s="100"/>
      <c r="K17" s="100"/>
      <c r="L17" s="100"/>
    </row>
    <row r="18" spans="1:12" s="65" customFormat="1" ht="157.5" customHeight="1">
      <c r="A18" s="101"/>
      <c r="B18" s="101"/>
      <c r="C18" s="101"/>
      <c r="D18" s="101"/>
      <c r="E18" s="101"/>
      <c r="F18" s="122" t="s">
        <v>21</v>
      </c>
      <c r="G18" s="122"/>
      <c r="H18" s="122"/>
      <c r="I18" s="122"/>
      <c r="J18" s="122"/>
      <c r="K18" s="122"/>
      <c r="L18" s="122"/>
    </row>
    <row r="19" spans="1:12" s="65" customFormat="1" ht="13.2">
      <c r="A19" s="108"/>
      <c r="B19" s="108"/>
      <c r="C19" s="108"/>
      <c r="D19" s="108"/>
      <c r="E19" s="108"/>
      <c r="F19" s="107"/>
      <c r="G19" s="107"/>
      <c r="H19" s="107"/>
      <c r="I19" s="107"/>
      <c r="J19" s="64"/>
    </row>
    <row r="20" spans="1:12" s="86" customFormat="1" ht="12" customHeight="1">
      <c r="A20" s="105"/>
      <c r="B20" s="105"/>
      <c r="C20" s="105"/>
      <c r="D20" s="105"/>
      <c r="E20" s="105"/>
      <c r="F20" s="105"/>
      <c r="H20" s="61"/>
      <c r="I20" s="61"/>
      <c r="J20" s="106"/>
    </row>
  </sheetData>
  <sheetProtection algorithmName="SHA-512" hashValue="7LPWtS5m7yB+1bMnb8fGLajYvkyyH8HhyBaNnYLcrxzrz6QqAtzkjtQFYpc72iu+9ZyaY0P9FkhQFSYzRHcysg==" saltValue="98Ml2xSMop4M2ynrNEhK6w==" spinCount="100000" sheet="1" formatCells="0" formatColumns="0" formatRows="0" insertColumns="0" insertRows="0" insertHyperlinks="0" sort="0" autoFilter="0" pivotTables="0"/>
  <mergeCells count="8">
    <mergeCell ref="F18:L18"/>
    <mergeCell ref="F14:G14"/>
    <mergeCell ref="F16:G16"/>
    <mergeCell ref="F9:F10"/>
    <mergeCell ref="F1:G1"/>
    <mergeCell ref="F2:G2"/>
    <mergeCell ref="F4:G4"/>
    <mergeCell ref="G6:G7"/>
  </mergeCells>
  <pageMargins left="0.31496062992125984" right="0.31496062992125984" top="0.86614173228346458" bottom="0.55118110236220474" header="0.15748031496062992" footer="7.874015748031496E-2"/>
  <pageSetup paperSize="9" orientation="landscape" horizontalDpi="1200" verticalDpi="1200" r:id="rId1"/>
  <headerFooter>
    <oddHeader>&amp;R&amp;G</oddHeader>
    <oddFooter>&amp;L&amp;"Arial,Regular"&amp;8Codice di rif.: check-list IFA Smart di SGQ; v6.0_Ago24; versione italiana
&amp;A
Pagina &amp;P di &amp;N&amp;R&amp;"Arial,Regular"&amp;8© GLOBALG.A.P. c/o FoodPLUS GmbH
Spichernstr. 55, 50672 Colonia, Germania 
&amp;K00A039www.globalgap.org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9A2C8-A581-43A6-8252-F67E26E6CB2A}">
  <dimension ref="A1:K73"/>
  <sheetViews>
    <sheetView showGridLines="0" view="pageLayout" zoomScaleNormal="100" zoomScaleSheetLayoutView="100" workbookViewId="0">
      <selection activeCell="A3" sqref="A3:D3"/>
    </sheetView>
  </sheetViews>
  <sheetFormatPr defaultColWidth="0" defaultRowHeight="12" customHeight="1" zeroHeight="1"/>
  <cols>
    <col min="1" max="4" width="34.44140625" style="47" customWidth="1"/>
    <col min="5" max="5" width="1.44140625" style="90" customWidth="1"/>
    <col min="6" max="6" width="13.5546875" style="89" hidden="1" customWidth="1"/>
    <col min="7" max="7" width="7.6640625" style="89" hidden="1" customWidth="1"/>
    <col min="8" max="8" width="14.44140625" style="48" hidden="1" customWidth="1"/>
    <col min="9" max="9" width="1" style="48" hidden="1" customWidth="1"/>
    <col min="10" max="10" width="1" style="47" hidden="1" customWidth="1"/>
    <col min="11" max="11" width="1" style="89" hidden="1" customWidth="1"/>
    <col min="12" max="16384" width="0" style="89" hidden="1"/>
  </cols>
  <sheetData>
    <row r="1" spans="1:9" ht="13.2">
      <c r="A1" s="133" t="s">
        <v>22</v>
      </c>
      <c r="B1" s="133"/>
      <c r="C1" s="133"/>
      <c r="D1" s="133"/>
      <c r="E1" s="87"/>
      <c r="F1" s="87"/>
      <c r="G1" s="88"/>
    </row>
    <row r="2" spans="1:9" ht="13.2">
      <c r="A2" s="87"/>
      <c r="B2" s="87"/>
      <c r="C2" s="87"/>
      <c r="D2" s="87"/>
      <c r="E2" s="87"/>
      <c r="F2" s="87"/>
      <c r="G2" s="88"/>
    </row>
    <row r="3" spans="1:9" ht="204" customHeight="1">
      <c r="A3" s="130" t="s">
        <v>23</v>
      </c>
      <c r="B3" s="130"/>
      <c r="C3" s="130"/>
      <c r="D3" s="130"/>
      <c r="E3" s="47"/>
      <c r="F3" s="47"/>
      <c r="G3" s="90"/>
    </row>
    <row r="4" spans="1:9" s="47" customFormat="1" ht="13.2">
      <c r="A4" s="91"/>
      <c r="B4" s="91"/>
      <c r="C4" s="91"/>
      <c r="D4" s="91"/>
      <c r="E4" s="91"/>
      <c r="F4" s="91"/>
      <c r="G4" s="91"/>
      <c r="H4" s="48"/>
      <c r="I4" s="48"/>
    </row>
    <row r="5" spans="1:9" s="47" customFormat="1" ht="67.95" customHeight="1">
      <c r="A5" s="130" t="s">
        <v>24</v>
      </c>
      <c r="B5" s="130"/>
      <c r="C5" s="130"/>
      <c r="D5" s="130"/>
      <c r="E5" s="91"/>
      <c r="F5" s="91"/>
      <c r="G5" s="91"/>
      <c r="H5" s="48"/>
      <c r="I5" s="48"/>
    </row>
    <row r="6" spans="1:9" ht="11.4"/>
    <row r="7" spans="1:9" ht="12" customHeight="1">
      <c r="A7" s="129" t="s">
        <v>25</v>
      </c>
      <c r="B7" s="129"/>
      <c r="C7" s="129"/>
      <c r="D7" s="129"/>
      <c r="E7" s="92"/>
      <c r="F7" s="92"/>
    </row>
    <row r="8" spans="1:9">
      <c r="A8" s="92"/>
      <c r="B8" s="92"/>
      <c r="C8" s="92"/>
      <c r="D8" s="92"/>
      <c r="E8" s="92"/>
      <c r="F8" s="92"/>
    </row>
    <row r="9" spans="1:9">
      <c r="A9" s="129" t="s">
        <v>26</v>
      </c>
      <c r="B9" s="129"/>
      <c r="C9" s="129"/>
      <c r="D9" s="129"/>
      <c r="E9" s="92"/>
      <c r="F9" s="92"/>
    </row>
    <row r="10" spans="1:9">
      <c r="A10" s="129" t="s">
        <v>27</v>
      </c>
      <c r="B10" s="129"/>
      <c r="C10" s="129"/>
      <c r="D10" s="129"/>
      <c r="E10" s="92"/>
      <c r="F10" s="92"/>
    </row>
    <row r="11" spans="1:9" ht="114" customHeight="1">
      <c r="A11" s="130" t="s">
        <v>28</v>
      </c>
      <c r="B11" s="130"/>
      <c r="C11" s="130"/>
      <c r="D11" s="130"/>
      <c r="E11" s="47"/>
      <c r="F11" s="47"/>
    </row>
    <row r="12" spans="1:9" ht="11.4"/>
    <row r="13" spans="1:9" ht="21" customHeight="1">
      <c r="A13" s="131" t="s">
        <v>29</v>
      </c>
      <c r="B13" s="132" t="s">
        <v>30</v>
      </c>
      <c r="C13" s="132"/>
      <c r="D13" s="132"/>
    </row>
    <row r="14" spans="1:9">
      <c r="A14" s="131"/>
      <c r="B14" s="94" t="s">
        <v>31</v>
      </c>
      <c r="C14" s="94" t="s">
        <v>32</v>
      </c>
      <c r="D14" s="94" t="s">
        <v>33</v>
      </c>
    </row>
    <row r="15" spans="1:9" ht="11.4">
      <c r="A15" s="95" t="s">
        <v>34</v>
      </c>
      <c r="B15" s="95" t="s">
        <v>35</v>
      </c>
      <c r="C15" s="95" t="s">
        <v>36</v>
      </c>
      <c r="D15" s="95" t="s">
        <v>37</v>
      </c>
    </row>
    <row r="16" spans="1:9" ht="11.4">
      <c r="A16" s="95" t="s">
        <v>38</v>
      </c>
      <c r="B16" s="95" t="s">
        <v>36</v>
      </c>
      <c r="C16" s="95" t="s">
        <v>37</v>
      </c>
      <c r="D16" s="95" t="s">
        <v>39</v>
      </c>
    </row>
    <row r="17" spans="1:4" ht="11.4">
      <c r="A17" s="95" t="s">
        <v>40</v>
      </c>
      <c r="B17" s="95" t="s">
        <v>37</v>
      </c>
      <c r="C17" s="95" t="s">
        <v>39</v>
      </c>
      <c r="D17" s="95" t="s">
        <v>41</v>
      </c>
    </row>
    <row r="18" spans="1:4" ht="11.4">
      <c r="A18" s="95" t="s">
        <v>42</v>
      </c>
      <c r="B18" s="95" t="s">
        <v>39</v>
      </c>
      <c r="C18" s="95" t="s">
        <v>41</v>
      </c>
      <c r="D18" s="95" t="s">
        <v>43</v>
      </c>
    </row>
    <row r="19" spans="1:4" ht="11.4">
      <c r="A19" s="95" t="s">
        <v>44</v>
      </c>
      <c r="B19" s="95" t="s">
        <v>39</v>
      </c>
      <c r="C19" s="95" t="s">
        <v>43</v>
      </c>
      <c r="D19" s="95" t="s">
        <v>45</v>
      </c>
    </row>
    <row r="20" spans="1:4" ht="11.4">
      <c r="A20" s="95" t="s">
        <v>46</v>
      </c>
      <c r="B20" s="95" t="s">
        <v>41</v>
      </c>
      <c r="C20" s="95" t="s">
        <v>45</v>
      </c>
      <c r="D20" s="95" t="s">
        <v>47</v>
      </c>
    </row>
    <row r="21" spans="1:4" ht="11.4">
      <c r="A21" s="95" t="s">
        <v>48</v>
      </c>
      <c r="B21" s="95" t="s">
        <v>43</v>
      </c>
      <c r="C21" s="95" t="s">
        <v>47</v>
      </c>
      <c r="D21" s="95" t="s">
        <v>49</v>
      </c>
    </row>
    <row r="22" spans="1:4" ht="11.4">
      <c r="A22" s="95" t="s">
        <v>50</v>
      </c>
      <c r="B22" s="95" t="s">
        <v>45</v>
      </c>
      <c r="C22" s="95" t="s">
        <v>49</v>
      </c>
      <c r="D22" s="95" t="s">
        <v>51</v>
      </c>
    </row>
    <row r="23" spans="1:4" ht="11.4">
      <c r="A23" s="95" t="s">
        <v>52</v>
      </c>
      <c r="B23" s="95" t="s">
        <v>47</v>
      </c>
      <c r="C23" s="95" t="s">
        <v>53</v>
      </c>
      <c r="D23" s="95" t="s">
        <v>54</v>
      </c>
    </row>
    <row r="24" spans="1:4" ht="11.4">
      <c r="A24" s="95" t="s">
        <v>55</v>
      </c>
      <c r="B24" s="95" t="s">
        <v>49</v>
      </c>
      <c r="C24" s="95" t="s">
        <v>56</v>
      </c>
      <c r="D24" s="95" t="s">
        <v>57</v>
      </c>
    </row>
    <row r="25" spans="1:4" ht="11.4">
      <c r="A25" s="95" t="s">
        <v>58</v>
      </c>
      <c r="B25" s="95" t="s">
        <v>53</v>
      </c>
      <c r="C25" s="95" t="s">
        <v>59</v>
      </c>
      <c r="D25" s="95" t="s">
        <v>60</v>
      </c>
    </row>
    <row r="26" spans="1:4" ht="11.4">
      <c r="A26" s="95" t="s">
        <v>61</v>
      </c>
      <c r="B26" s="95" t="s">
        <v>56</v>
      </c>
      <c r="C26" s="95" t="s">
        <v>62</v>
      </c>
      <c r="D26" s="95" t="s">
        <v>63</v>
      </c>
    </row>
    <row r="27" spans="1:4" ht="11.4">
      <c r="A27" s="95" t="s">
        <v>64</v>
      </c>
      <c r="B27" s="95" t="s">
        <v>59</v>
      </c>
      <c r="C27" s="95" t="s">
        <v>65</v>
      </c>
      <c r="D27" s="95" t="s">
        <v>66</v>
      </c>
    </row>
    <row r="28" spans="1:4" ht="11.4">
      <c r="A28" s="95" t="s">
        <v>67</v>
      </c>
      <c r="B28" s="95" t="s">
        <v>62</v>
      </c>
      <c r="C28" s="95" t="s">
        <v>68</v>
      </c>
      <c r="D28" s="95" t="s">
        <v>69</v>
      </c>
    </row>
    <row r="29" spans="1:4" ht="73.95" customHeight="1">
      <c r="A29" s="130" t="s">
        <v>70</v>
      </c>
      <c r="B29" s="130"/>
      <c r="C29" s="130"/>
      <c r="D29" s="130"/>
    </row>
    <row r="30" spans="1:4" ht="91.8">
      <c r="A30" s="96" t="s">
        <v>71</v>
      </c>
      <c r="B30" s="134" t="s">
        <v>72</v>
      </c>
      <c r="C30" s="135"/>
      <c r="D30" s="136"/>
    </row>
    <row r="31" spans="1:4" ht="50.25" customHeight="1">
      <c r="A31" s="96"/>
      <c r="B31" s="134" t="s">
        <v>73</v>
      </c>
      <c r="C31" s="135"/>
      <c r="D31" s="136"/>
    </row>
    <row r="32" spans="1:4" ht="50.25" customHeight="1">
      <c r="A32" s="96"/>
      <c r="B32" s="134" t="s">
        <v>74</v>
      </c>
      <c r="C32" s="135"/>
      <c r="D32" s="136"/>
    </row>
    <row r="33" spans="1:4" ht="80.400000000000006">
      <c r="A33" s="96" t="s">
        <v>75</v>
      </c>
      <c r="B33" s="134" t="s">
        <v>76</v>
      </c>
      <c r="C33" s="135"/>
      <c r="D33" s="136"/>
    </row>
    <row r="34" spans="1:4" ht="64.5" customHeight="1">
      <c r="A34" s="96"/>
      <c r="B34" s="134" t="s">
        <v>77</v>
      </c>
      <c r="C34" s="135"/>
      <c r="D34" s="136"/>
    </row>
    <row r="35" spans="1:4" ht="65.25" customHeight="1">
      <c r="A35" s="96"/>
      <c r="B35" s="134" t="s">
        <v>78</v>
      </c>
      <c r="C35" s="135"/>
      <c r="D35" s="136"/>
    </row>
    <row r="36" spans="1:4" ht="80.400000000000006">
      <c r="A36" s="96" t="s">
        <v>79</v>
      </c>
      <c r="B36" s="134" t="s">
        <v>80</v>
      </c>
      <c r="C36" s="135"/>
      <c r="D36" s="136"/>
    </row>
    <row r="37" spans="1:4" ht="57.75" customHeight="1">
      <c r="A37" s="96"/>
      <c r="B37" s="134" t="s">
        <v>81</v>
      </c>
      <c r="C37" s="135"/>
      <c r="D37" s="136"/>
    </row>
    <row r="38" spans="1:4" ht="32.25" customHeight="1">
      <c r="A38" s="96"/>
      <c r="B38" s="134" t="s">
        <v>82</v>
      </c>
      <c r="C38" s="135"/>
      <c r="D38" s="136"/>
    </row>
    <row r="39" spans="1:4" ht="11.4"/>
    <row r="40" spans="1:4" ht="11.4"/>
    <row r="41" spans="1:4" ht="14.25" customHeight="1">
      <c r="A41" s="129" t="s">
        <v>83</v>
      </c>
      <c r="B41" s="129"/>
      <c r="C41" s="129"/>
      <c r="D41" s="129"/>
    </row>
    <row r="42" spans="1:4">
      <c r="A42" s="129" t="s">
        <v>27</v>
      </c>
      <c r="B42" s="129"/>
      <c r="C42" s="129"/>
      <c r="D42" s="129"/>
    </row>
    <row r="43" spans="1:4" ht="114.75" customHeight="1">
      <c r="A43" s="130" t="s">
        <v>84</v>
      </c>
      <c r="B43" s="130"/>
      <c r="C43" s="130"/>
      <c r="D43" s="130"/>
    </row>
    <row r="44" spans="1:4" ht="11.4"/>
    <row r="45" spans="1:4" ht="21" customHeight="1">
      <c r="A45" s="138" t="s">
        <v>85</v>
      </c>
      <c r="B45" s="132" t="s">
        <v>30</v>
      </c>
      <c r="C45" s="132"/>
      <c r="D45" s="132"/>
    </row>
    <row r="46" spans="1:4">
      <c r="A46" s="139"/>
      <c r="B46" s="94" t="s">
        <v>31</v>
      </c>
      <c r="C46" s="94" t="s">
        <v>32</v>
      </c>
      <c r="D46" s="94" t="s">
        <v>33</v>
      </c>
    </row>
    <row r="47" spans="1:4" ht="11.4">
      <c r="A47" s="93" t="s">
        <v>86</v>
      </c>
      <c r="B47" s="93" t="s">
        <v>87</v>
      </c>
      <c r="C47" s="93" t="s">
        <v>36</v>
      </c>
      <c r="D47" s="93" t="s">
        <v>37</v>
      </c>
    </row>
    <row r="48" spans="1:4" ht="11.4">
      <c r="A48" s="93" t="s">
        <v>88</v>
      </c>
      <c r="B48" s="93" t="s">
        <v>36</v>
      </c>
      <c r="C48" s="93" t="s">
        <v>37</v>
      </c>
      <c r="D48" s="93" t="s">
        <v>39</v>
      </c>
    </row>
    <row r="49" spans="1:4" ht="11.4">
      <c r="A49" s="93" t="s">
        <v>89</v>
      </c>
      <c r="B49" s="93" t="s">
        <v>37</v>
      </c>
      <c r="C49" s="93" t="s">
        <v>39</v>
      </c>
      <c r="D49" s="93" t="s">
        <v>41</v>
      </c>
    </row>
    <row r="50" spans="1:4" ht="11.4">
      <c r="A50" s="93" t="s">
        <v>90</v>
      </c>
      <c r="B50" s="93" t="s">
        <v>39</v>
      </c>
      <c r="C50" s="93" t="s">
        <v>41</v>
      </c>
      <c r="D50" s="93" t="s">
        <v>43</v>
      </c>
    </row>
    <row r="51" spans="1:4" ht="11.4">
      <c r="A51" s="93" t="s">
        <v>91</v>
      </c>
      <c r="B51" s="93" t="s">
        <v>39</v>
      </c>
      <c r="C51" s="93" t="s">
        <v>43</v>
      </c>
      <c r="D51" s="93" t="s">
        <v>45</v>
      </c>
    </row>
    <row r="52" spans="1:4" ht="20.85" customHeight="1">
      <c r="A52" s="138" t="s">
        <v>92</v>
      </c>
      <c r="B52" s="132" t="s">
        <v>30</v>
      </c>
      <c r="C52" s="132"/>
      <c r="D52" s="132"/>
    </row>
    <row r="53" spans="1:4" ht="11.85" customHeight="1">
      <c r="A53" s="139"/>
      <c r="B53" s="94" t="s">
        <v>31</v>
      </c>
      <c r="C53" s="94" t="s">
        <v>32</v>
      </c>
      <c r="D53" s="94" t="s">
        <v>33</v>
      </c>
    </row>
    <row r="54" spans="1:4" ht="11.4">
      <c r="A54" s="96" t="s">
        <v>93</v>
      </c>
      <c r="B54" s="96" t="s">
        <v>94</v>
      </c>
      <c r="C54" s="96" t="s">
        <v>36</v>
      </c>
      <c r="D54" s="96" t="s">
        <v>37</v>
      </c>
    </row>
    <row r="55" spans="1:4" ht="11.4">
      <c r="A55" s="96" t="s">
        <v>95</v>
      </c>
      <c r="B55" s="96" t="s">
        <v>36</v>
      </c>
      <c r="C55" s="96" t="s">
        <v>37</v>
      </c>
      <c r="D55" s="96" t="s">
        <v>96</v>
      </c>
    </row>
    <row r="56" spans="1:4" ht="11.4">
      <c r="A56" s="96" t="s">
        <v>91</v>
      </c>
      <c r="B56" s="96" t="s">
        <v>37</v>
      </c>
      <c r="C56" s="96" t="s">
        <v>96</v>
      </c>
      <c r="D56" s="96" t="s">
        <v>39</v>
      </c>
    </row>
    <row r="57" spans="1:4" ht="73.2" customHeight="1">
      <c r="A57" s="137" t="s">
        <v>97</v>
      </c>
      <c r="B57" s="137"/>
      <c r="C57" s="137"/>
      <c r="D57" s="137"/>
    </row>
    <row r="58" spans="1:4" ht="11.4"/>
    <row r="59" spans="1:4" ht="11.4"/>
    <row r="60" spans="1:4" ht="12" customHeight="1"/>
    <row r="61" spans="1:4" ht="12" customHeight="1"/>
    <row r="62" spans="1:4" ht="12" customHeight="1"/>
    <row r="63" spans="1:4" ht="12" customHeight="1"/>
    <row r="64" spans="1:4" ht="12" customHeight="1"/>
    <row r="65" ht="12" customHeight="1"/>
    <row r="66" ht="12" customHeight="1"/>
    <row r="67" ht="12" customHeight="1"/>
    <row r="68" ht="12" customHeight="1"/>
    <row r="69" ht="12" customHeight="1"/>
    <row r="70" ht="12" customHeight="1"/>
    <row r="71" ht="12" customHeight="1"/>
    <row r="72" ht="12" customHeight="1"/>
    <row r="73" ht="12" customHeight="1"/>
  </sheetData>
  <sheetProtection algorithmName="SHA-512" hashValue="FmMcRchM8bi3OAHrRZQPamngetq7LNiEJ8V+wc+TM3UItzuSoheaS657hiYo+wUXEDYtnK8gRnHSL9xOFyrypw==" saltValue="ds3txiJRvTCzxOjQsH6OwQ==" spinCount="100000" sheet="1" formatCells="0" formatColumns="0" formatRows="0" insertColumns="0" insertRows="0" insertHyperlinks="0" sort="0" autoFilter="0" pivotTables="0"/>
  <mergeCells count="27">
    <mergeCell ref="A57:D57"/>
    <mergeCell ref="A41:D41"/>
    <mergeCell ref="A42:D42"/>
    <mergeCell ref="A43:D43"/>
    <mergeCell ref="A45:A46"/>
    <mergeCell ref="B45:D45"/>
    <mergeCell ref="A52:A53"/>
    <mergeCell ref="B52:D52"/>
    <mergeCell ref="B35:D35"/>
    <mergeCell ref="B36:D36"/>
    <mergeCell ref="B37:D37"/>
    <mergeCell ref="B38:D38"/>
    <mergeCell ref="A29:D29"/>
    <mergeCell ref="B30:D30"/>
    <mergeCell ref="B31:D31"/>
    <mergeCell ref="B32:D32"/>
    <mergeCell ref="B33:D33"/>
    <mergeCell ref="B34:D34"/>
    <mergeCell ref="A10:D10"/>
    <mergeCell ref="A11:D11"/>
    <mergeCell ref="A13:A14"/>
    <mergeCell ref="B13:D13"/>
    <mergeCell ref="A1:D1"/>
    <mergeCell ref="A3:D3"/>
    <mergeCell ref="A5:D5"/>
    <mergeCell ref="A7:D7"/>
    <mergeCell ref="A9:D9"/>
  </mergeCells>
  <pageMargins left="0.31496062992125984" right="0.31496062992125984" top="0.86614173228346458" bottom="0.55118110236220474" header="0.15748031496062992" footer="7.874015748031496E-2"/>
  <pageSetup paperSize="9" fitToWidth="0" fitToHeight="0" orientation="landscape" horizontalDpi="4294967292" verticalDpi="4294967292" r:id="rId1"/>
  <headerFooter>
    <oddHeader>&amp;R&amp;G</oddHeader>
    <oddFooter>&amp;L&amp;"Arial,Regular"&amp;8&amp;K000000Codice di rif.: check-list IFA Smart di SGQ; v6.0_Ago24; versione italiana
&amp;A
Pagina &amp;P di &amp;N&amp;R&amp;"Arial,Regular"&amp;8© GLOBALG.A.P. c/o FoodPLUS GmbH
Spichernstr. 55, 50672 Colonia, Germania 
&amp;K00A039www.globalgap.org</oddFooter>
  </headerFooter>
  <rowBreaks count="1" manualBreakCount="1">
    <brk id="40" max="16383" man="1"/>
  </row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7EF3B-15BF-47DA-AE97-A76BA2EFF1D6}">
  <dimension ref="A1:IX94"/>
  <sheetViews>
    <sheetView showGridLines="0" view="pageLayout" zoomScaleNormal="110" workbookViewId="0">
      <selection activeCell="A2" sqref="A2"/>
    </sheetView>
  </sheetViews>
  <sheetFormatPr defaultColWidth="0" defaultRowHeight="0" customHeight="1" zeroHeight="1"/>
  <cols>
    <col min="1" max="1" width="82.109375" style="33" customWidth="1"/>
    <col min="2" max="3" width="7.5546875" style="33" customWidth="1"/>
    <col min="4" max="4" width="37.44140625" style="33" customWidth="1"/>
    <col min="5" max="7" width="0.109375" style="33" hidden="1" customWidth="1"/>
    <col min="8" max="248" width="11.6640625" style="33" hidden="1" customWidth="1"/>
    <col min="249" max="249" width="6.44140625" style="33" hidden="1" customWidth="1"/>
    <col min="250" max="258" width="0.109375" style="33" hidden="1" customWidth="1"/>
    <col min="259" max="16384" width="6.44140625" style="33" hidden="1"/>
  </cols>
  <sheetData>
    <row r="1" spans="1:4" ht="13.2">
      <c r="A1" s="142" t="s">
        <v>98</v>
      </c>
      <c r="B1" s="142"/>
      <c r="C1" s="142"/>
      <c r="D1" s="142"/>
    </row>
    <row r="2" spans="1:4" ht="23.1" customHeight="1">
      <c r="A2" s="40" t="s">
        <v>99</v>
      </c>
      <c r="B2" s="143"/>
      <c r="C2" s="140"/>
      <c r="D2" s="141"/>
    </row>
    <row r="3" spans="1:4" ht="23.1" customHeight="1">
      <c r="A3" s="40" t="s">
        <v>100</v>
      </c>
      <c r="B3" s="143"/>
      <c r="C3" s="140"/>
      <c r="D3" s="141"/>
    </row>
    <row r="4" spans="1:4" ht="23.1" customHeight="1">
      <c r="A4" s="40" t="s">
        <v>101</v>
      </c>
      <c r="B4" s="143"/>
      <c r="C4" s="140"/>
      <c r="D4" s="141"/>
    </row>
    <row r="5" spans="1:4" ht="26.1" customHeight="1">
      <c r="A5" s="40" t="s">
        <v>102</v>
      </c>
      <c r="B5" s="144"/>
      <c r="C5" s="145"/>
      <c r="D5" s="145"/>
    </row>
    <row r="6" spans="1:4" ht="28.35" customHeight="1">
      <c r="A6" s="40" t="s">
        <v>103</v>
      </c>
      <c r="B6" s="143"/>
      <c r="C6" s="140"/>
      <c r="D6" s="141"/>
    </row>
    <row r="7" spans="1:4" ht="15" customHeight="1">
      <c r="A7" s="146"/>
      <c r="B7" s="146"/>
      <c r="C7" s="146"/>
      <c r="D7" s="146"/>
    </row>
    <row r="8" spans="1:4" ht="13.2">
      <c r="A8" s="34" t="s">
        <v>104</v>
      </c>
      <c r="B8" s="34" t="s">
        <v>105</v>
      </c>
      <c r="C8" s="34" t="s">
        <v>106</v>
      </c>
      <c r="D8" s="34" t="s">
        <v>107</v>
      </c>
    </row>
    <row r="9" spans="1:4" ht="16.5" customHeight="1">
      <c r="A9" s="32" t="s">
        <v>108</v>
      </c>
      <c r="B9" s="35"/>
      <c r="C9" s="35" t="s">
        <v>109</v>
      </c>
      <c r="D9" s="36"/>
    </row>
    <row r="10" spans="1:4" ht="16.5" customHeight="1">
      <c r="A10" s="32" t="s">
        <v>110</v>
      </c>
      <c r="B10" s="35"/>
      <c r="C10" s="35"/>
      <c r="D10" s="36"/>
    </row>
    <row r="11" spans="1:4" s="39" customFormat="1" ht="16.5" customHeight="1">
      <c r="A11" s="38" t="s">
        <v>111</v>
      </c>
      <c r="B11" s="140"/>
      <c r="C11" s="140"/>
      <c r="D11" s="141"/>
    </row>
    <row r="12" spans="1:4" ht="16.5" customHeight="1">
      <c r="A12" s="32" t="s">
        <v>112</v>
      </c>
      <c r="B12" s="37"/>
      <c r="C12" s="35"/>
      <c r="D12" s="36"/>
    </row>
    <row r="13" spans="1:4" s="39" customFormat="1" ht="16.5" customHeight="1">
      <c r="A13" s="38" t="s">
        <v>111</v>
      </c>
      <c r="B13" s="140"/>
      <c r="C13" s="140"/>
      <c r="D13" s="141"/>
    </row>
    <row r="14" spans="1:4" ht="16.5" customHeight="1">
      <c r="A14" s="32" t="s">
        <v>113</v>
      </c>
      <c r="B14" s="37"/>
      <c r="C14" s="35"/>
      <c r="D14" s="36"/>
    </row>
    <row r="15" spans="1:4" ht="15" customHeight="1">
      <c r="A15" s="146"/>
      <c r="B15" s="146"/>
      <c r="C15" s="146"/>
      <c r="D15" s="146"/>
    </row>
    <row r="16" spans="1:4" ht="13.2">
      <c r="A16" s="34" t="s">
        <v>114</v>
      </c>
      <c r="B16" s="34" t="s">
        <v>105</v>
      </c>
      <c r="C16" s="34" t="s">
        <v>106</v>
      </c>
      <c r="D16" s="34" t="s">
        <v>107</v>
      </c>
    </row>
    <row r="17" spans="1:4" ht="16.5" customHeight="1">
      <c r="A17" s="32" t="s">
        <v>115</v>
      </c>
      <c r="B17" s="37"/>
      <c r="C17" s="35"/>
      <c r="D17" s="36"/>
    </row>
    <row r="18" spans="1:4" ht="16.5" customHeight="1">
      <c r="A18" s="32" t="s">
        <v>116</v>
      </c>
      <c r="B18" s="37"/>
      <c r="C18" s="35"/>
      <c r="D18" s="36"/>
    </row>
    <row r="19" spans="1:4" s="39" customFormat="1" ht="16.5" customHeight="1">
      <c r="A19" s="38" t="s">
        <v>117</v>
      </c>
      <c r="B19" s="140"/>
      <c r="C19" s="140"/>
      <c r="D19" s="141"/>
    </row>
    <row r="20" spans="1:4" ht="24.6" customHeight="1">
      <c r="A20" s="32" t="s">
        <v>118</v>
      </c>
      <c r="B20" s="37"/>
      <c r="C20" s="35"/>
      <c r="D20" s="36"/>
    </row>
    <row r="21" spans="1:4" s="39" customFormat="1" ht="16.5" customHeight="1">
      <c r="A21" s="38" t="s">
        <v>119</v>
      </c>
      <c r="B21" s="140"/>
      <c r="C21" s="140"/>
      <c r="D21" s="141"/>
    </row>
    <row r="22" spans="1:4" ht="24.6" customHeight="1">
      <c r="A22" s="32" t="s">
        <v>120</v>
      </c>
      <c r="B22" s="37"/>
      <c r="C22" s="35"/>
      <c r="D22" s="36"/>
    </row>
    <row r="23" spans="1:4" s="39" customFormat="1" ht="16.5" customHeight="1">
      <c r="A23" s="38" t="s">
        <v>121</v>
      </c>
      <c r="B23" s="140"/>
      <c r="C23" s="140"/>
      <c r="D23" s="141"/>
    </row>
    <row r="24" spans="1:4" ht="24.75" customHeight="1">
      <c r="A24" s="32" t="s">
        <v>122</v>
      </c>
      <c r="B24" s="37"/>
      <c r="C24" s="35"/>
      <c r="D24" s="36"/>
    </row>
    <row r="25" spans="1:4" s="39" customFormat="1" ht="16.5" customHeight="1">
      <c r="A25" s="38" t="s">
        <v>117</v>
      </c>
      <c r="B25" s="140"/>
      <c r="C25" s="140"/>
      <c r="D25" s="141"/>
    </row>
    <row r="26" spans="1:4" ht="24.6" customHeight="1">
      <c r="A26" s="32" t="s">
        <v>123</v>
      </c>
      <c r="B26" s="37"/>
      <c r="C26" s="35"/>
      <c r="D26" s="36"/>
    </row>
    <row r="27" spans="1:4" s="39" customFormat="1" ht="16.350000000000001" customHeight="1">
      <c r="A27" s="38" t="s">
        <v>117</v>
      </c>
      <c r="B27" s="140"/>
      <c r="C27" s="140"/>
      <c r="D27" s="141"/>
    </row>
    <row r="28" spans="1:4" s="39" customFormat="1" ht="16.5" customHeight="1">
      <c r="A28" s="32" t="s">
        <v>124</v>
      </c>
      <c r="B28" s="140"/>
      <c r="C28" s="140"/>
      <c r="D28" s="141"/>
    </row>
    <row r="29" spans="1:4" ht="13.2">
      <c r="A29" s="42"/>
    </row>
    <row r="30" spans="1:4" ht="167.4" customHeight="1">
      <c r="A30" s="130" t="s">
        <v>125</v>
      </c>
      <c r="B30" s="130"/>
      <c r="C30" s="130"/>
      <c r="D30" s="130"/>
    </row>
    <row r="31" spans="1:4" ht="13.2">
      <c r="A31" s="47"/>
      <c r="B31" s="47"/>
      <c r="C31" s="47"/>
      <c r="D31" s="47"/>
    </row>
    <row r="32" spans="1:4" ht="13.2">
      <c r="A32" s="34" t="s">
        <v>126</v>
      </c>
      <c r="B32" s="34" t="s">
        <v>105</v>
      </c>
      <c r="C32" s="34" t="s">
        <v>106</v>
      </c>
      <c r="D32" s="34" t="s">
        <v>107</v>
      </c>
    </row>
    <row r="33" spans="1:6" ht="16.5" customHeight="1">
      <c r="A33" s="40" t="s">
        <v>127</v>
      </c>
      <c r="B33" s="37"/>
      <c r="C33" s="35"/>
      <c r="D33" s="36"/>
    </row>
    <row r="34" spans="1:6" s="39" customFormat="1" ht="16.5" customHeight="1">
      <c r="A34" s="40" t="s">
        <v>128</v>
      </c>
      <c r="B34" s="140"/>
      <c r="C34" s="140"/>
      <c r="D34" s="141"/>
    </row>
    <row r="35" spans="1:6" ht="13.8" thickBot="1">
      <c r="B35" s="47"/>
      <c r="C35" s="47"/>
      <c r="D35" s="47"/>
    </row>
    <row r="36" spans="1:6" s="16" customFormat="1" ht="21" customHeight="1" thickTop="1" thickBot="1">
      <c r="A36" s="17" t="s">
        <v>129</v>
      </c>
      <c r="B36" s="147"/>
      <c r="C36" s="148"/>
      <c r="D36" s="149"/>
      <c r="E36" s="15"/>
      <c r="F36" s="15"/>
    </row>
    <row r="37" spans="1:6" s="16" customFormat="1" ht="21" customHeight="1" thickTop="1" thickBot="1">
      <c r="A37" s="15" t="s">
        <v>130</v>
      </c>
      <c r="B37" s="147"/>
      <c r="C37" s="148"/>
      <c r="D37" s="149"/>
      <c r="E37" s="15"/>
      <c r="F37" s="15"/>
    </row>
    <row r="38" spans="1:6" s="19" customFormat="1" ht="21" customHeight="1" thickTop="1" thickBot="1">
      <c r="A38" s="17" t="s">
        <v>131</v>
      </c>
      <c r="B38" s="147"/>
      <c r="C38" s="148"/>
      <c r="D38" s="149"/>
      <c r="E38" s="18"/>
      <c r="F38" s="18"/>
    </row>
    <row r="39" spans="1:6" ht="13.8" thickTop="1"/>
    <row r="40" spans="1:6" ht="13.2"/>
    <row r="41" spans="1:6" ht="13.2" hidden="1"/>
    <row r="42" spans="1:6" ht="13.2" hidden="1"/>
    <row r="43" spans="1:6" ht="13.2" hidden="1"/>
    <row r="44" spans="1:6" ht="13.2" hidden="1"/>
    <row r="45" spans="1:6" ht="13.2" hidden="1"/>
    <row r="46" spans="1:6" ht="13.2" hidden="1"/>
    <row r="47" spans="1:6" ht="13.2" hidden="1"/>
    <row r="48" spans="1:6" ht="13.2" hidden="1"/>
    <row r="49" ht="13.2" hidden="1"/>
    <row r="50" ht="13.2" hidden="1"/>
    <row r="51" ht="13.2" hidden="1"/>
    <row r="52" ht="13.2" hidden="1"/>
    <row r="55" ht="13.2" hidden="1"/>
    <row r="56" ht="13.2" hidden="1"/>
    <row r="57" ht="13.2" hidden="1"/>
    <row r="58" ht="13.2" hidden="1"/>
    <row r="59" ht="13.2" hidden="1"/>
    <row r="60" ht="13.2" hidden="1"/>
    <row r="61" ht="13.2" hidden="1"/>
    <row r="62" ht="13.2" hidden="1"/>
    <row r="63" ht="13.2" hidden="1"/>
    <row r="64" ht="13.2" hidden="1"/>
    <row r="65" ht="13.2" hidden="1"/>
    <row r="66" ht="13.2" hidden="1"/>
    <row r="67" ht="13.2" hidden="1"/>
    <row r="68" ht="13.2" hidden="1"/>
    <row r="71" ht="13.2" hidden="1"/>
    <row r="72" ht="13.2" hidden="1"/>
    <row r="73" ht="13.2" hidden="1"/>
    <row r="74" ht="13.2" hidden="1"/>
    <row r="75" ht="13.2" hidden="1"/>
    <row r="76" ht="13.2" hidden="1"/>
    <row r="77" ht="13.2" hidden="1"/>
    <row r="78" ht="13.2" hidden="1"/>
    <row r="79" ht="13.2" hidden="1"/>
    <row r="80" ht="13.2" hidden="1"/>
    <row r="81" ht="13.2" hidden="1"/>
    <row r="82" ht="13.2" hidden="1"/>
    <row r="83" ht="13.2" hidden="1"/>
    <row r="84" ht="13.2" hidden="1"/>
    <row r="85" ht="13.2" hidden="1"/>
    <row r="86" ht="13.2" hidden="1"/>
    <row r="87" ht="13.2" hidden="1"/>
    <row r="88" ht="13.2" hidden="1"/>
    <row r="89" ht="13.2" hidden="1"/>
    <row r="90" ht="13.2" hidden="1"/>
    <row r="91" ht="13.2" hidden="1"/>
    <row r="92" ht="13.2" hidden="1"/>
    <row r="93" ht="13.2" hidden="1"/>
    <row r="94" ht="13.2" hidden="1"/>
  </sheetData>
  <sheetProtection algorithmName="SHA-512" hashValue="M5WTSUoGNfwl3LpMzumTghEWzgW6adzI+AZcJVSA0ZbicmDQZ7w+Kql6su6vkAvICyD72mlvYlrJarKWaCkDYw==" saltValue="P5Ce1389Th/3DmZs3b58mw==" spinCount="100000" sheet="1" formatCells="0" formatColumns="0" formatRows="0" insertColumns="0" insertRows="0" insertHyperlinks="0" sort="0" autoFilter="0" pivotTables="0"/>
  <mergeCells count="21">
    <mergeCell ref="B37:D37"/>
    <mergeCell ref="B38:D38"/>
    <mergeCell ref="B23:D23"/>
    <mergeCell ref="B25:D25"/>
    <mergeCell ref="B27:D27"/>
    <mergeCell ref="B28:D28"/>
    <mergeCell ref="A30:D30"/>
    <mergeCell ref="B36:D36"/>
    <mergeCell ref="B34:D34"/>
    <mergeCell ref="B21:D21"/>
    <mergeCell ref="A1:D1"/>
    <mergeCell ref="B2:D2"/>
    <mergeCell ref="B3:D3"/>
    <mergeCell ref="B4:D4"/>
    <mergeCell ref="B5:D5"/>
    <mergeCell ref="B6:D6"/>
    <mergeCell ref="A7:D7"/>
    <mergeCell ref="B11:D11"/>
    <mergeCell ref="B13:D13"/>
    <mergeCell ref="A15:D15"/>
    <mergeCell ref="B19:D19"/>
  </mergeCells>
  <pageMargins left="0.31496062992125984" right="0.31496062992125984" top="0.86614173228346458" bottom="0.55118110236220474" header="0.15748031496062992" footer="7.874015748031496E-2"/>
  <pageSetup paperSize="9" orientation="landscape" r:id="rId1"/>
  <headerFooter>
    <oddHeader>&amp;R&amp;G</oddHeader>
    <oddFooter>&amp;L&amp;"Arial,Regular"&amp;8Codice di rif.: check-list IFA Smart di SGQ; v6.0_Ago24; versione italiana
&amp;A
Pagina &amp;P di &amp;N&amp;R&amp;"Arial,Regular"&amp;8© GLOBALG.A.P. c/o FoodPLUS GmbH
Spichernstr. 55, 50672 Colonia, Germania 
&amp;K00A039www.globalgap.org</oddFooter>
  </headerFooter>
  <rowBreaks count="1" manualBreakCount="1">
    <brk id="25" max="16383"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84A2B-8B35-4E29-BD8E-8E1CDD71C9CE}">
  <dimension ref="A1:XFC180"/>
  <sheetViews>
    <sheetView view="pageLayout" topLeftCell="J1" zoomScaleNormal="100" workbookViewId="0">
      <selection activeCell="K4" sqref="K4"/>
    </sheetView>
  </sheetViews>
  <sheetFormatPr defaultColWidth="0" defaultRowHeight="10.199999999999999" zeroHeight="1"/>
  <cols>
    <col min="1" max="1" width="8.6640625" style="10" hidden="1" customWidth="1"/>
    <col min="2" max="2" width="11.6640625" style="10" hidden="1" customWidth="1"/>
    <col min="3" max="4" width="9.109375" style="10" hidden="1" customWidth="1"/>
    <col min="5" max="9" width="9.33203125" style="10" hidden="1" customWidth="1"/>
    <col min="10" max="10" width="13.33203125" style="10" customWidth="1"/>
    <col min="11" max="11" width="54.6640625" style="10" customWidth="1"/>
    <col min="12" max="12" width="10.5546875" style="10" customWidth="1"/>
    <col min="13" max="13" width="3.88671875" style="44" customWidth="1"/>
    <col min="14" max="14" width="3.33203125" style="44" customWidth="1"/>
    <col min="15" max="15" width="5.88671875" style="44" bestFit="1" customWidth="1"/>
    <col min="16" max="16" width="46" style="44" customWidth="1"/>
    <col min="17" max="16383" width="42.33203125" style="10" hidden="1"/>
    <col min="16384" max="16384" width="0.44140625" style="10" customWidth="1"/>
  </cols>
  <sheetData>
    <row r="1" spans="1:16" s="14" customFormat="1" ht="28.2" customHeight="1">
      <c r="A1" s="14" t="s">
        <v>2864</v>
      </c>
      <c r="B1" s="12" t="s">
        <v>958</v>
      </c>
      <c r="C1" s="13" t="s">
        <v>962</v>
      </c>
      <c r="D1" s="13" t="s">
        <v>965</v>
      </c>
      <c r="E1" s="13" t="s">
        <v>2855</v>
      </c>
      <c r="F1" s="13" t="s">
        <v>2865</v>
      </c>
      <c r="G1" s="13" t="s">
        <v>2866</v>
      </c>
      <c r="H1" s="13" t="s">
        <v>2867</v>
      </c>
      <c r="I1" s="13" t="s">
        <v>966</v>
      </c>
      <c r="J1" s="24" t="s">
        <v>132</v>
      </c>
      <c r="K1" s="24" t="s">
        <v>133</v>
      </c>
      <c r="L1" s="24" t="s">
        <v>134</v>
      </c>
      <c r="M1" s="24" t="s">
        <v>105</v>
      </c>
      <c r="N1" s="24" t="s">
        <v>106</v>
      </c>
      <c r="O1" s="24" t="s">
        <v>135</v>
      </c>
      <c r="P1" s="24" t="s">
        <v>136</v>
      </c>
    </row>
    <row r="2" spans="1:16" ht="35.700000000000003" customHeight="1">
      <c r="B2" s="22" t="s">
        <v>1350</v>
      </c>
      <c r="C2" s="23"/>
      <c r="D2" s="21">
        <v>1</v>
      </c>
      <c r="E2" s="23"/>
      <c r="F2" s="25" t="s">
        <v>139</v>
      </c>
      <c r="G2" s="23" t="s">
        <v>139</v>
      </c>
      <c r="H2" s="25" t="s">
        <v>2868</v>
      </c>
      <c r="I2" s="31" t="s">
        <v>139</v>
      </c>
      <c r="J2" s="23" t="s">
        <v>137</v>
      </c>
      <c r="K2" s="23" t="s">
        <v>138</v>
      </c>
      <c r="L2" s="23" t="s">
        <v>139</v>
      </c>
      <c r="M2" s="43"/>
      <c r="N2" s="43"/>
      <c r="O2" s="43"/>
      <c r="P2" s="43"/>
    </row>
    <row r="3" spans="1:16" ht="30.6">
      <c r="B3" s="29"/>
      <c r="C3" s="25" t="s">
        <v>1395</v>
      </c>
      <c r="D3" s="30">
        <v>1</v>
      </c>
      <c r="E3" s="25"/>
      <c r="F3" s="25" t="s">
        <v>139</v>
      </c>
      <c r="G3" s="25" t="s">
        <v>139</v>
      </c>
      <c r="H3" s="25" t="s">
        <v>2868</v>
      </c>
      <c r="I3" s="31" t="s">
        <v>139</v>
      </c>
      <c r="J3" s="23" t="s">
        <v>140</v>
      </c>
      <c r="K3" s="23" t="s">
        <v>138</v>
      </c>
      <c r="L3" s="23" t="s">
        <v>139</v>
      </c>
      <c r="M3" s="43"/>
      <c r="N3" s="43"/>
      <c r="O3" s="43"/>
      <c r="P3" s="43"/>
    </row>
    <row r="4" spans="1:16" ht="30.6">
      <c r="B4" s="29"/>
      <c r="C4" s="25"/>
      <c r="D4" s="30">
        <v>0</v>
      </c>
      <c r="E4" s="25" t="s">
        <v>1408</v>
      </c>
      <c r="F4" s="25" t="s">
        <v>2869</v>
      </c>
      <c r="G4" s="25" t="e">
        <v>#N/A</v>
      </c>
      <c r="H4" s="25" t="s">
        <v>2870</v>
      </c>
      <c r="I4" s="31" t="b">
        <v>0</v>
      </c>
      <c r="J4" s="23" t="s">
        <v>141</v>
      </c>
      <c r="K4" s="23" t="s">
        <v>142</v>
      </c>
      <c r="L4" s="23" t="s">
        <v>143</v>
      </c>
      <c r="M4" s="43"/>
      <c r="N4" s="43"/>
      <c r="O4" s="43"/>
      <c r="P4" s="43"/>
    </row>
    <row r="5" spans="1:16" ht="46.95" customHeight="1">
      <c r="B5" s="29"/>
      <c r="C5" s="25"/>
      <c r="D5" s="30">
        <v>0</v>
      </c>
      <c r="E5" s="25" t="s">
        <v>1405</v>
      </c>
      <c r="F5" s="25" t="s">
        <v>2869</v>
      </c>
      <c r="G5" s="25" t="e">
        <v>#N/A</v>
      </c>
      <c r="H5" s="25" t="s">
        <v>2871</v>
      </c>
      <c r="I5" s="31" t="b">
        <v>0</v>
      </c>
      <c r="J5" s="23" t="s">
        <v>144</v>
      </c>
      <c r="K5" s="23" t="s">
        <v>145</v>
      </c>
      <c r="L5" s="23" t="s">
        <v>143</v>
      </c>
      <c r="M5" s="43"/>
      <c r="N5" s="43"/>
      <c r="O5" s="43"/>
      <c r="P5" s="43"/>
    </row>
    <row r="6" spans="1:16" ht="119.25" customHeight="1">
      <c r="B6" s="29"/>
      <c r="C6" s="25"/>
      <c r="D6" s="30">
        <v>0</v>
      </c>
      <c r="E6" s="25" t="s">
        <v>1402</v>
      </c>
      <c r="F6" s="25" t="s">
        <v>2869</v>
      </c>
      <c r="G6" s="25" t="e">
        <v>#N/A</v>
      </c>
      <c r="H6" s="25" t="s">
        <v>2872</v>
      </c>
      <c r="I6" s="31" t="b">
        <v>0</v>
      </c>
      <c r="J6" s="23" t="s">
        <v>146</v>
      </c>
      <c r="K6" s="23" t="s">
        <v>147</v>
      </c>
      <c r="L6" s="23" t="s">
        <v>143</v>
      </c>
      <c r="M6" s="43"/>
      <c r="N6" s="43"/>
      <c r="O6" s="43"/>
      <c r="P6" s="43"/>
    </row>
    <row r="7" spans="1:16" ht="30.6">
      <c r="B7" s="29"/>
      <c r="C7" s="25"/>
      <c r="D7" s="30">
        <v>0</v>
      </c>
      <c r="E7" s="25" t="s">
        <v>1399</v>
      </c>
      <c r="F7" s="25" t="s">
        <v>2869</v>
      </c>
      <c r="G7" s="25" t="e">
        <v>#N/A</v>
      </c>
      <c r="H7" s="25" t="s">
        <v>2873</v>
      </c>
      <c r="I7" s="31" t="b">
        <v>0</v>
      </c>
      <c r="J7" s="23" t="s">
        <v>148</v>
      </c>
      <c r="K7" s="23" t="s">
        <v>149</v>
      </c>
      <c r="L7" s="23" t="s">
        <v>143</v>
      </c>
      <c r="M7" s="43"/>
      <c r="N7" s="43"/>
      <c r="O7" s="43"/>
      <c r="P7" s="43"/>
    </row>
    <row r="8" spans="1:16" ht="30.6">
      <c r="B8" s="29"/>
      <c r="C8" s="25"/>
      <c r="D8" s="30">
        <v>0</v>
      </c>
      <c r="E8" s="25" t="s">
        <v>1396</v>
      </c>
      <c r="F8" s="25" t="s">
        <v>2869</v>
      </c>
      <c r="G8" s="25" t="e">
        <v>#N/A</v>
      </c>
      <c r="H8" s="25" t="s">
        <v>2874</v>
      </c>
      <c r="I8" s="31" t="b">
        <v>0</v>
      </c>
      <c r="J8" s="23" t="s">
        <v>150</v>
      </c>
      <c r="K8" s="23" t="s">
        <v>151</v>
      </c>
      <c r="L8" s="23" t="s">
        <v>143</v>
      </c>
      <c r="M8" s="43"/>
      <c r="N8" s="43"/>
      <c r="O8" s="43"/>
      <c r="P8" s="43"/>
    </row>
    <row r="9" spans="1:16" ht="66" customHeight="1">
      <c r="B9" s="29"/>
      <c r="C9" s="25"/>
      <c r="D9" s="30">
        <v>0</v>
      </c>
      <c r="E9" s="25" t="s">
        <v>1392</v>
      </c>
      <c r="F9" s="25" t="s">
        <v>2869</v>
      </c>
      <c r="G9" s="25" t="e">
        <v>#N/A</v>
      </c>
      <c r="H9" s="25" t="s">
        <v>2875</v>
      </c>
      <c r="I9" s="31" t="b">
        <v>0</v>
      </c>
      <c r="J9" s="23" t="s">
        <v>152</v>
      </c>
      <c r="K9" s="23" t="s">
        <v>153</v>
      </c>
      <c r="L9" s="23" t="s">
        <v>143</v>
      </c>
      <c r="M9" s="43"/>
      <c r="N9" s="43"/>
      <c r="O9" s="43"/>
      <c r="P9" s="43"/>
    </row>
    <row r="10" spans="1:16" ht="58.5" customHeight="1">
      <c r="B10" s="29"/>
      <c r="C10" s="25" t="s">
        <v>1385</v>
      </c>
      <c r="D10" s="30">
        <v>1</v>
      </c>
      <c r="E10" s="25"/>
      <c r="F10" s="25" t="s">
        <v>139</v>
      </c>
      <c r="G10" s="25" t="s">
        <v>139</v>
      </c>
      <c r="H10" s="25" t="s">
        <v>2868</v>
      </c>
      <c r="I10" s="31" t="s">
        <v>139</v>
      </c>
      <c r="J10" s="23" t="s">
        <v>154</v>
      </c>
      <c r="K10" s="23" t="s">
        <v>138</v>
      </c>
      <c r="L10" s="23" t="s">
        <v>139</v>
      </c>
      <c r="M10" s="43"/>
      <c r="N10" s="43"/>
      <c r="O10" s="43"/>
      <c r="P10" s="43"/>
    </row>
    <row r="11" spans="1:16" ht="203.25" customHeight="1">
      <c r="B11" s="29"/>
      <c r="C11" s="25"/>
      <c r="D11" s="30">
        <v>0</v>
      </c>
      <c r="E11" s="25" t="s">
        <v>1389</v>
      </c>
      <c r="F11" s="25" t="s">
        <v>2869</v>
      </c>
      <c r="G11" s="25" t="e">
        <v>#N/A</v>
      </c>
      <c r="H11" s="25" t="s">
        <v>2876</v>
      </c>
      <c r="I11" s="31" t="b">
        <v>0</v>
      </c>
      <c r="J11" s="23" t="s">
        <v>155</v>
      </c>
      <c r="K11" s="23" t="s">
        <v>156</v>
      </c>
      <c r="L11" s="23" t="s">
        <v>143</v>
      </c>
      <c r="M11" s="43"/>
      <c r="N11" s="43"/>
      <c r="O11" s="43"/>
      <c r="P11" s="43"/>
    </row>
    <row r="12" spans="1:16" ht="42" customHeight="1">
      <c r="B12" s="29"/>
      <c r="C12" s="25"/>
      <c r="D12" s="30">
        <v>0</v>
      </c>
      <c r="E12" s="25" t="s">
        <v>1386</v>
      </c>
      <c r="F12" s="25" t="s">
        <v>2869</v>
      </c>
      <c r="G12" s="25" t="e">
        <v>#N/A</v>
      </c>
      <c r="H12" s="25" t="s">
        <v>2877</v>
      </c>
      <c r="I12" s="31" t="b">
        <v>0</v>
      </c>
      <c r="J12" s="23" t="s">
        <v>157</v>
      </c>
      <c r="K12" s="23" t="s">
        <v>158</v>
      </c>
      <c r="L12" s="23" t="s">
        <v>143</v>
      </c>
      <c r="M12" s="43"/>
      <c r="N12" s="43"/>
      <c r="O12" s="43"/>
      <c r="P12" s="43"/>
    </row>
    <row r="13" spans="1:16" ht="54" customHeight="1">
      <c r="B13" s="29"/>
      <c r="C13" s="25"/>
      <c r="D13" s="30">
        <v>0</v>
      </c>
      <c r="E13" s="25" t="s">
        <v>1382</v>
      </c>
      <c r="F13" s="25" t="s">
        <v>2869</v>
      </c>
      <c r="G13" s="25" t="e">
        <v>#N/A</v>
      </c>
      <c r="H13" s="25" t="s">
        <v>2878</v>
      </c>
      <c r="I13" s="31" t="b">
        <v>0</v>
      </c>
      <c r="J13" s="23" t="s">
        <v>159</v>
      </c>
      <c r="K13" s="23" t="s">
        <v>160</v>
      </c>
      <c r="L13" s="23" t="s">
        <v>143</v>
      </c>
      <c r="M13" s="43"/>
      <c r="N13" s="43"/>
      <c r="O13" s="43"/>
      <c r="P13" s="43"/>
    </row>
    <row r="14" spans="1:16" ht="51">
      <c r="B14" s="29"/>
      <c r="C14" s="25" t="s">
        <v>1375</v>
      </c>
      <c r="D14" s="30">
        <v>1</v>
      </c>
      <c r="E14" s="25"/>
      <c r="F14" s="25" t="s">
        <v>139</v>
      </c>
      <c r="G14" s="25" t="s">
        <v>139</v>
      </c>
      <c r="H14" s="25" t="s">
        <v>2868</v>
      </c>
      <c r="I14" s="31" t="s">
        <v>139</v>
      </c>
      <c r="J14" s="23" t="s">
        <v>161</v>
      </c>
      <c r="K14" s="23" t="s">
        <v>138</v>
      </c>
      <c r="L14" s="23" t="s">
        <v>139</v>
      </c>
      <c r="M14" s="43"/>
      <c r="N14" s="43"/>
      <c r="O14" s="43"/>
      <c r="P14" s="43"/>
    </row>
    <row r="15" spans="1:16" ht="30.6">
      <c r="B15" s="29"/>
      <c r="C15" s="25"/>
      <c r="D15" s="30">
        <v>0</v>
      </c>
      <c r="E15" s="25" t="s">
        <v>1379</v>
      </c>
      <c r="F15" s="25" t="s">
        <v>2869</v>
      </c>
      <c r="G15" s="25" t="e">
        <v>#N/A</v>
      </c>
      <c r="H15" s="25" t="s">
        <v>2879</v>
      </c>
      <c r="I15" s="31" t="b">
        <v>0</v>
      </c>
      <c r="J15" s="23" t="s">
        <v>162</v>
      </c>
      <c r="K15" s="23" t="s">
        <v>163</v>
      </c>
      <c r="L15" s="23" t="s">
        <v>143</v>
      </c>
      <c r="M15" s="43"/>
      <c r="N15" s="43"/>
      <c r="O15" s="43"/>
      <c r="P15" s="43"/>
    </row>
    <row r="16" spans="1:16" ht="129.75" customHeight="1">
      <c r="B16" s="29"/>
      <c r="C16" s="25"/>
      <c r="D16" s="30">
        <v>0</v>
      </c>
      <c r="E16" s="25" t="s">
        <v>1376</v>
      </c>
      <c r="F16" s="25" t="s">
        <v>2869</v>
      </c>
      <c r="G16" s="25" t="e">
        <v>#N/A</v>
      </c>
      <c r="H16" s="25" t="s">
        <v>2880</v>
      </c>
      <c r="I16" s="31" t="b">
        <v>0</v>
      </c>
      <c r="J16" s="23" t="s">
        <v>164</v>
      </c>
      <c r="K16" s="23" t="s">
        <v>165</v>
      </c>
      <c r="L16" s="23" t="s">
        <v>143</v>
      </c>
      <c r="M16" s="43"/>
      <c r="N16" s="43"/>
      <c r="O16" s="43"/>
      <c r="P16" s="43"/>
    </row>
    <row r="17" spans="2:16" ht="30.6">
      <c r="B17" s="29"/>
      <c r="C17" s="25"/>
      <c r="D17" s="30">
        <v>0</v>
      </c>
      <c r="E17" s="25" t="s">
        <v>1372</v>
      </c>
      <c r="F17" s="25" t="s">
        <v>2869</v>
      </c>
      <c r="G17" s="25" t="e">
        <v>#N/A</v>
      </c>
      <c r="H17" s="25" t="s">
        <v>2881</v>
      </c>
      <c r="I17" s="31" t="b">
        <v>0</v>
      </c>
      <c r="J17" s="23" t="s">
        <v>166</v>
      </c>
      <c r="K17" s="23" t="s">
        <v>167</v>
      </c>
      <c r="L17" s="23" t="s">
        <v>143</v>
      </c>
      <c r="M17" s="43"/>
      <c r="N17" s="43"/>
      <c r="O17" s="43"/>
      <c r="P17" s="43"/>
    </row>
    <row r="18" spans="2:16" ht="30.6">
      <c r="B18" s="29"/>
      <c r="C18" s="25" t="s">
        <v>1368</v>
      </c>
      <c r="D18" s="30">
        <v>1</v>
      </c>
      <c r="E18" s="25"/>
      <c r="F18" s="25" t="s">
        <v>139</v>
      </c>
      <c r="G18" s="25" t="s">
        <v>139</v>
      </c>
      <c r="H18" s="25" t="s">
        <v>2868</v>
      </c>
      <c r="I18" s="31" t="s">
        <v>139</v>
      </c>
      <c r="J18" s="23" t="s">
        <v>168</v>
      </c>
      <c r="K18" s="23" t="s">
        <v>138</v>
      </c>
      <c r="L18" s="23" t="s">
        <v>139</v>
      </c>
      <c r="M18" s="43"/>
      <c r="N18" s="43"/>
      <c r="O18" s="43"/>
      <c r="P18" s="43"/>
    </row>
    <row r="19" spans="2:16" ht="30.6">
      <c r="B19" s="29"/>
      <c r="C19" s="25"/>
      <c r="D19" s="30">
        <v>0</v>
      </c>
      <c r="E19" s="25" t="s">
        <v>1369</v>
      </c>
      <c r="F19" s="25" t="s">
        <v>2869</v>
      </c>
      <c r="G19" s="25" t="e">
        <v>#N/A</v>
      </c>
      <c r="H19" s="25" t="s">
        <v>2882</v>
      </c>
      <c r="I19" s="31" t="b">
        <v>0</v>
      </c>
      <c r="J19" s="23" t="s">
        <v>169</v>
      </c>
      <c r="K19" s="23" t="s">
        <v>170</v>
      </c>
      <c r="L19" s="23" t="s">
        <v>143</v>
      </c>
      <c r="M19" s="43"/>
      <c r="N19" s="43"/>
      <c r="O19" s="43"/>
      <c r="P19" s="43"/>
    </row>
    <row r="20" spans="2:16" ht="91.8">
      <c r="B20" s="29"/>
      <c r="C20" s="25"/>
      <c r="D20" s="30">
        <v>0</v>
      </c>
      <c r="E20" s="25" t="s">
        <v>1365</v>
      </c>
      <c r="F20" s="25" t="s">
        <v>2869</v>
      </c>
      <c r="G20" s="25" t="e">
        <v>#N/A</v>
      </c>
      <c r="H20" s="25" t="s">
        <v>2883</v>
      </c>
      <c r="I20" s="31" t="b">
        <v>0</v>
      </c>
      <c r="J20" s="23" t="s">
        <v>171</v>
      </c>
      <c r="K20" s="23" t="s">
        <v>172</v>
      </c>
      <c r="L20" s="23" t="s">
        <v>143</v>
      </c>
      <c r="M20" s="43"/>
      <c r="N20" s="43"/>
      <c r="O20" s="43"/>
      <c r="P20" s="43"/>
    </row>
    <row r="21" spans="2:16" ht="47.7" customHeight="1">
      <c r="B21" s="29"/>
      <c r="C21" s="25" t="s">
        <v>1361</v>
      </c>
      <c r="D21" s="30">
        <v>1</v>
      </c>
      <c r="E21" s="25"/>
      <c r="F21" s="25" t="s">
        <v>139</v>
      </c>
      <c r="G21" s="25" t="s">
        <v>139</v>
      </c>
      <c r="H21" s="25" t="s">
        <v>2868</v>
      </c>
      <c r="I21" s="31" t="s">
        <v>139</v>
      </c>
      <c r="J21" s="23" t="s">
        <v>173</v>
      </c>
      <c r="K21" s="23" t="s">
        <v>138</v>
      </c>
      <c r="L21" s="23" t="s">
        <v>139</v>
      </c>
      <c r="M21" s="43"/>
      <c r="N21" s="43"/>
      <c r="O21" s="43"/>
      <c r="P21" s="43"/>
    </row>
    <row r="22" spans="2:16" ht="174" customHeight="1">
      <c r="B22" s="29"/>
      <c r="C22" s="25"/>
      <c r="D22" s="30">
        <v>0</v>
      </c>
      <c r="E22" s="25" t="s">
        <v>1362</v>
      </c>
      <c r="F22" s="25" t="s">
        <v>2869</v>
      </c>
      <c r="G22" s="25" t="e">
        <v>#N/A</v>
      </c>
      <c r="H22" s="25" t="s">
        <v>2884</v>
      </c>
      <c r="I22" s="31" t="b">
        <v>0</v>
      </c>
      <c r="J22" s="23" t="s">
        <v>174</v>
      </c>
      <c r="K22" s="23" t="s">
        <v>175</v>
      </c>
      <c r="L22" s="23" t="s">
        <v>143</v>
      </c>
      <c r="M22" s="43"/>
      <c r="N22" s="43"/>
      <c r="O22" s="43"/>
      <c r="P22" s="43"/>
    </row>
    <row r="23" spans="2:16" ht="34.200000000000003" customHeight="1">
      <c r="B23" s="29"/>
      <c r="C23" s="25"/>
      <c r="D23" s="30">
        <v>0</v>
      </c>
      <c r="E23" s="25" t="s">
        <v>1358</v>
      </c>
      <c r="F23" s="25" t="s">
        <v>2869</v>
      </c>
      <c r="G23" s="25" t="e">
        <v>#N/A</v>
      </c>
      <c r="H23" s="25" t="s">
        <v>2885</v>
      </c>
      <c r="I23" s="31" t="b">
        <v>0</v>
      </c>
      <c r="J23" s="23" t="s">
        <v>176</v>
      </c>
      <c r="K23" s="23" t="s">
        <v>177</v>
      </c>
      <c r="L23" s="23" t="s">
        <v>143</v>
      </c>
      <c r="M23" s="43"/>
      <c r="N23" s="43"/>
      <c r="O23" s="43"/>
      <c r="P23" s="43"/>
    </row>
    <row r="24" spans="2:16" ht="35.700000000000003" customHeight="1">
      <c r="B24" s="29"/>
      <c r="C24" s="25" t="s">
        <v>1351</v>
      </c>
      <c r="D24" s="30">
        <v>1</v>
      </c>
      <c r="E24" s="25"/>
      <c r="F24" s="25" t="s">
        <v>139</v>
      </c>
      <c r="G24" s="25" t="s">
        <v>139</v>
      </c>
      <c r="H24" s="25" t="s">
        <v>2868</v>
      </c>
      <c r="I24" s="31" t="s">
        <v>139</v>
      </c>
      <c r="J24" s="23" t="s">
        <v>178</v>
      </c>
      <c r="K24" s="23" t="s">
        <v>138</v>
      </c>
      <c r="L24" s="23" t="s">
        <v>139</v>
      </c>
      <c r="M24" s="43"/>
      <c r="N24" s="43"/>
      <c r="O24" s="43"/>
      <c r="P24" s="43"/>
    </row>
    <row r="25" spans="2:16" ht="193.2" customHeight="1">
      <c r="B25" s="29"/>
      <c r="C25" s="25"/>
      <c r="D25" s="30">
        <v>0</v>
      </c>
      <c r="E25" s="25" t="s">
        <v>1355</v>
      </c>
      <c r="F25" s="25" t="s">
        <v>2869</v>
      </c>
      <c r="G25" s="25" t="e">
        <v>#N/A</v>
      </c>
      <c r="H25" s="25" t="s">
        <v>2886</v>
      </c>
      <c r="I25" s="31" t="b">
        <v>0</v>
      </c>
      <c r="J25" s="23" t="s">
        <v>179</v>
      </c>
      <c r="K25" s="23" t="s">
        <v>180</v>
      </c>
      <c r="L25" s="23" t="s">
        <v>143</v>
      </c>
      <c r="M25" s="43"/>
      <c r="N25" s="43"/>
      <c r="O25" s="43"/>
      <c r="P25" s="43"/>
    </row>
    <row r="26" spans="2:16" ht="61.2" customHeight="1">
      <c r="B26" s="29"/>
      <c r="C26" s="25"/>
      <c r="D26" s="30">
        <v>0</v>
      </c>
      <c r="E26" s="25" t="s">
        <v>1352</v>
      </c>
      <c r="F26" s="25" t="s">
        <v>2869</v>
      </c>
      <c r="G26" s="25" t="e">
        <v>#N/A</v>
      </c>
      <c r="H26" s="25" t="s">
        <v>2887</v>
      </c>
      <c r="I26" s="31" t="b">
        <v>0</v>
      </c>
      <c r="J26" s="23" t="s">
        <v>181</v>
      </c>
      <c r="K26" s="23" t="s">
        <v>182</v>
      </c>
      <c r="L26" s="23" t="s">
        <v>143</v>
      </c>
      <c r="M26" s="43"/>
      <c r="N26" s="43"/>
      <c r="O26" s="43"/>
      <c r="P26" s="43"/>
    </row>
    <row r="27" spans="2:16" ht="79.5" customHeight="1">
      <c r="B27" s="29"/>
      <c r="C27" s="25"/>
      <c r="D27" s="30">
        <v>0</v>
      </c>
      <c r="E27" s="25" t="s">
        <v>1347</v>
      </c>
      <c r="F27" s="25" t="s">
        <v>2869</v>
      </c>
      <c r="G27" s="25" t="e">
        <v>#N/A</v>
      </c>
      <c r="H27" s="25" t="s">
        <v>2888</v>
      </c>
      <c r="I27" s="31" t="b">
        <v>0</v>
      </c>
      <c r="J27" s="23" t="s">
        <v>183</v>
      </c>
      <c r="K27" s="23" t="s">
        <v>184</v>
      </c>
      <c r="L27" s="23" t="s">
        <v>143</v>
      </c>
      <c r="M27" s="43"/>
      <c r="N27" s="43"/>
      <c r="O27" s="43"/>
      <c r="P27" s="43"/>
    </row>
    <row r="28" spans="2:16" ht="20.399999999999999">
      <c r="B28" s="29" t="s">
        <v>1317</v>
      </c>
      <c r="C28" s="25"/>
      <c r="D28" s="30">
        <v>1</v>
      </c>
      <c r="E28" s="25"/>
      <c r="F28" s="25" t="s">
        <v>139</v>
      </c>
      <c r="G28" s="25" t="s">
        <v>139</v>
      </c>
      <c r="H28" s="25" t="s">
        <v>2868</v>
      </c>
      <c r="I28" s="31" t="s">
        <v>139</v>
      </c>
      <c r="J28" s="23" t="s">
        <v>185</v>
      </c>
      <c r="K28" s="23" t="s">
        <v>138</v>
      </c>
      <c r="L28" s="23" t="s">
        <v>139</v>
      </c>
      <c r="M28" s="43"/>
      <c r="N28" s="43"/>
      <c r="O28" s="43"/>
      <c r="P28" s="43"/>
    </row>
    <row r="29" spans="2:16" ht="30.6" hidden="1">
      <c r="B29" s="29"/>
      <c r="C29" s="25" t="s">
        <v>974</v>
      </c>
      <c r="D29" s="30">
        <v>1</v>
      </c>
      <c r="E29" s="25"/>
      <c r="F29" s="25" t="s">
        <v>139</v>
      </c>
      <c r="G29" s="25" t="s">
        <v>139</v>
      </c>
      <c r="H29" s="25" t="s">
        <v>2868</v>
      </c>
      <c r="I29" s="31" t="s">
        <v>139</v>
      </c>
      <c r="J29" s="23" t="s">
        <v>138</v>
      </c>
      <c r="K29" s="23" t="s">
        <v>138</v>
      </c>
      <c r="L29" s="23" t="s">
        <v>139</v>
      </c>
      <c r="M29" s="43"/>
      <c r="N29" s="43"/>
      <c r="O29" s="43"/>
      <c r="P29" s="43"/>
    </row>
    <row r="30" spans="2:16" ht="30.6">
      <c r="B30" s="29"/>
      <c r="C30" s="25"/>
      <c r="D30" s="30">
        <v>0</v>
      </c>
      <c r="E30" s="25" t="s">
        <v>1344</v>
      </c>
      <c r="F30" s="25" t="s">
        <v>2869</v>
      </c>
      <c r="G30" s="25" t="e">
        <v>#N/A</v>
      </c>
      <c r="H30" s="25" t="s">
        <v>2889</v>
      </c>
      <c r="I30" s="31" t="b">
        <v>0</v>
      </c>
      <c r="J30" s="23" t="s">
        <v>186</v>
      </c>
      <c r="K30" s="23" t="s">
        <v>187</v>
      </c>
      <c r="L30" s="23" t="s">
        <v>143</v>
      </c>
      <c r="M30" s="43"/>
      <c r="N30" s="43"/>
      <c r="O30" s="43"/>
      <c r="P30" s="43"/>
    </row>
    <row r="31" spans="2:16" ht="30.6">
      <c r="B31" s="29"/>
      <c r="C31" s="25" t="s">
        <v>1334</v>
      </c>
      <c r="D31" s="30">
        <v>1</v>
      </c>
      <c r="E31" s="25"/>
      <c r="F31" s="25" t="s">
        <v>139</v>
      </c>
      <c r="G31" s="25" t="s">
        <v>139</v>
      </c>
      <c r="H31" s="25" t="s">
        <v>2868</v>
      </c>
      <c r="I31" s="31" t="s">
        <v>139</v>
      </c>
      <c r="J31" s="23" t="s">
        <v>188</v>
      </c>
      <c r="K31" s="23" t="s">
        <v>138</v>
      </c>
      <c r="L31" s="23" t="s">
        <v>139</v>
      </c>
      <c r="M31" s="43"/>
      <c r="N31" s="43"/>
      <c r="O31" s="43"/>
      <c r="P31" s="43"/>
    </row>
    <row r="32" spans="2:16" ht="30.6">
      <c r="B32" s="29"/>
      <c r="C32" s="25"/>
      <c r="D32" s="30">
        <v>0</v>
      </c>
      <c r="E32" s="25" t="s">
        <v>1341</v>
      </c>
      <c r="F32" s="25" t="s">
        <v>2869</v>
      </c>
      <c r="G32" s="25" t="e">
        <v>#N/A</v>
      </c>
      <c r="H32" s="25" t="s">
        <v>2890</v>
      </c>
      <c r="I32" s="31" t="b">
        <v>0</v>
      </c>
      <c r="J32" s="23" t="s">
        <v>189</v>
      </c>
      <c r="K32" s="23" t="s">
        <v>190</v>
      </c>
      <c r="L32" s="23" t="s">
        <v>143</v>
      </c>
      <c r="M32" s="43"/>
      <c r="N32" s="43"/>
      <c r="O32" s="43"/>
      <c r="P32" s="43"/>
    </row>
    <row r="33" spans="2:16" ht="40.200000000000003" customHeight="1">
      <c r="B33" s="29"/>
      <c r="C33" s="25"/>
      <c r="D33" s="30">
        <v>0</v>
      </c>
      <c r="E33" s="25" t="s">
        <v>1338</v>
      </c>
      <c r="F33" s="25" t="s">
        <v>2869</v>
      </c>
      <c r="G33" s="25" t="e">
        <v>#N/A</v>
      </c>
      <c r="H33" s="25" t="s">
        <v>2891</v>
      </c>
      <c r="I33" s="31" t="b">
        <v>0</v>
      </c>
      <c r="J33" s="23" t="s">
        <v>191</v>
      </c>
      <c r="K33" s="23" t="s">
        <v>192</v>
      </c>
      <c r="L33" s="23" t="s">
        <v>143</v>
      </c>
      <c r="M33" s="43"/>
      <c r="N33" s="43"/>
      <c r="O33" s="43"/>
      <c r="P33" s="43"/>
    </row>
    <row r="34" spans="2:16" ht="109.5" customHeight="1">
      <c r="B34" s="29"/>
      <c r="C34" s="25"/>
      <c r="D34" s="30">
        <v>0</v>
      </c>
      <c r="E34" s="25" t="s">
        <v>1335</v>
      </c>
      <c r="F34" s="25" t="s">
        <v>2869</v>
      </c>
      <c r="G34" s="25" t="e">
        <v>#N/A</v>
      </c>
      <c r="H34" s="25" t="s">
        <v>2892</v>
      </c>
      <c r="I34" s="31" t="b">
        <v>0</v>
      </c>
      <c r="J34" s="23" t="s">
        <v>193</v>
      </c>
      <c r="K34" s="23" t="s">
        <v>194</v>
      </c>
      <c r="L34" s="23" t="s">
        <v>143</v>
      </c>
      <c r="M34" s="43"/>
      <c r="N34" s="43"/>
      <c r="O34" s="43"/>
      <c r="P34" s="43"/>
    </row>
    <row r="35" spans="2:16" ht="45.75" customHeight="1">
      <c r="B35" s="29"/>
      <c r="C35" s="25"/>
      <c r="D35" s="30">
        <v>0</v>
      </c>
      <c r="E35" s="25" t="s">
        <v>1331</v>
      </c>
      <c r="F35" s="25" t="s">
        <v>2869</v>
      </c>
      <c r="G35" s="25" t="e">
        <v>#N/A</v>
      </c>
      <c r="H35" s="25" t="s">
        <v>2893</v>
      </c>
      <c r="I35" s="31" t="b">
        <v>0</v>
      </c>
      <c r="J35" s="23" t="s">
        <v>195</v>
      </c>
      <c r="K35" s="23" t="s">
        <v>196</v>
      </c>
      <c r="L35" s="23" t="s">
        <v>143</v>
      </c>
      <c r="M35" s="43"/>
      <c r="N35" s="43"/>
      <c r="O35" s="43"/>
      <c r="P35" s="43"/>
    </row>
    <row r="36" spans="2:16" ht="46.5" customHeight="1">
      <c r="B36" s="29"/>
      <c r="C36" s="25" t="s">
        <v>1318</v>
      </c>
      <c r="D36" s="30">
        <v>1</v>
      </c>
      <c r="E36" s="25"/>
      <c r="F36" s="25" t="s">
        <v>139</v>
      </c>
      <c r="G36" s="25" t="s">
        <v>139</v>
      </c>
      <c r="H36" s="25" t="s">
        <v>2868</v>
      </c>
      <c r="I36" s="31" t="s">
        <v>139</v>
      </c>
      <c r="J36" s="23" t="s">
        <v>197</v>
      </c>
      <c r="K36" s="23" t="s">
        <v>138</v>
      </c>
      <c r="L36" s="23" t="s">
        <v>139</v>
      </c>
      <c r="M36" s="43"/>
      <c r="N36" s="43"/>
      <c r="O36" s="43"/>
      <c r="P36" s="43"/>
    </row>
    <row r="37" spans="2:16" ht="55.5" customHeight="1">
      <c r="B37" s="29"/>
      <c r="C37" s="25"/>
      <c r="D37" s="30">
        <v>0</v>
      </c>
      <c r="E37" s="25" t="s">
        <v>1328</v>
      </c>
      <c r="F37" s="25" t="s">
        <v>2869</v>
      </c>
      <c r="G37" s="25" t="e">
        <v>#N/A</v>
      </c>
      <c r="H37" s="25" t="s">
        <v>2894</v>
      </c>
      <c r="I37" s="31" t="b">
        <v>0</v>
      </c>
      <c r="J37" s="23" t="s">
        <v>198</v>
      </c>
      <c r="K37" s="23" t="s">
        <v>199</v>
      </c>
      <c r="L37" s="23" t="s">
        <v>143</v>
      </c>
      <c r="M37" s="43"/>
      <c r="N37" s="43"/>
      <c r="O37" s="43"/>
      <c r="P37" s="43"/>
    </row>
    <row r="38" spans="2:16" ht="156" customHeight="1">
      <c r="B38" s="29"/>
      <c r="C38" s="25"/>
      <c r="D38" s="30">
        <v>0</v>
      </c>
      <c r="E38" s="25" t="s">
        <v>1325</v>
      </c>
      <c r="F38" s="25" t="s">
        <v>2869</v>
      </c>
      <c r="G38" s="25" t="e">
        <v>#N/A</v>
      </c>
      <c r="H38" s="25" t="s">
        <v>2895</v>
      </c>
      <c r="I38" s="31" t="b">
        <v>0</v>
      </c>
      <c r="J38" s="23" t="s">
        <v>200</v>
      </c>
      <c r="K38" s="23" t="s">
        <v>201</v>
      </c>
      <c r="L38" s="23" t="s">
        <v>143</v>
      </c>
      <c r="M38" s="43"/>
      <c r="N38" s="43"/>
      <c r="O38" s="43"/>
      <c r="P38" s="43"/>
    </row>
    <row r="39" spans="2:16" ht="42.75" customHeight="1">
      <c r="B39" s="29"/>
      <c r="C39" s="25"/>
      <c r="D39" s="30">
        <v>0</v>
      </c>
      <c r="E39" s="25" t="s">
        <v>1322</v>
      </c>
      <c r="F39" s="25" t="s">
        <v>2869</v>
      </c>
      <c r="G39" s="25" t="e">
        <v>#N/A</v>
      </c>
      <c r="H39" s="25" t="s">
        <v>2896</v>
      </c>
      <c r="I39" s="31" t="b">
        <v>0</v>
      </c>
      <c r="J39" s="23" t="s">
        <v>202</v>
      </c>
      <c r="K39" s="23" t="s">
        <v>203</v>
      </c>
      <c r="L39" s="23" t="s">
        <v>143</v>
      </c>
      <c r="M39" s="43"/>
      <c r="N39" s="43"/>
      <c r="O39" s="43"/>
      <c r="P39" s="43"/>
    </row>
    <row r="40" spans="2:16" ht="54.75" customHeight="1">
      <c r="B40" s="29"/>
      <c r="C40" s="25"/>
      <c r="D40" s="30">
        <v>0</v>
      </c>
      <c r="E40" s="25" t="s">
        <v>1319</v>
      </c>
      <c r="F40" s="25" t="s">
        <v>2869</v>
      </c>
      <c r="G40" s="25" t="e">
        <v>#N/A</v>
      </c>
      <c r="H40" s="25" t="s">
        <v>2897</v>
      </c>
      <c r="I40" s="31" t="b">
        <v>0</v>
      </c>
      <c r="J40" s="23" t="s">
        <v>204</v>
      </c>
      <c r="K40" s="23" t="s">
        <v>205</v>
      </c>
      <c r="L40" s="23" t="s">
        <v>143</v>
      </c>
      <c r="M40" s="43"/>
      <c r="N40" s="43"/>
      <c r="O40" s="43"/>
      <c r="P40" s="43"/>
    </row>
    <row r="41" spans="2:16" ht="61.5" customHeight="1">
      <c r="B41" s="29"/>
      <c r="C41" s="25"/>
      <c r="D41" s="30">
        <v>0</v>
      </c>
      <c r="E41" s="25" t="s">
        <v>1314</v>
      </c>
      <c r="F41" s="25" t="s">
        <v>2869</v>
      </c>
      <c r="G41" s="25" t="e">
        <v>#N/A</v>
      </c>
      <c r="H41" s="25" t="s">
        <v>2898</v>
      </c>
      <c r="I41" s="31" t="b">
        <v>0</v>
      </c>
      <c r="J41" s="23" t="s">
        <v>206</v>
      </c>
      <c r="K41" s="23" t="s">
        <v>207</v>
      </c>
      <c r="L41" s="23" t="s">
        <v>143</v>
      </c>
      <c r="M41" s="43"/>
      <c r="N41" s="43"/>
      <c r="O41" s="43"/>
      <c r="P41" s="43"/>
    </row>
    <row r="42" spans="2:16" ht="23.7" customHeight="1">
      <c r="B42" s="29" t="s">
        <v>1272</v>
      </c>
      <c r="C42" s="25"/>
      <c r="D42" s="30">
        <v>1</v>
      </c>
      <c r="E42" s="25"/>
      <c r="F42" s="25" t="s">
        <v>139</v>
      </c>
      <c r="G42" s="25" t="s">
        <v>139</v>
      </c>
      <c r="H42" s="25" t="s">
        <v>2868</v>
      </c>
      <c r="I42" s="31" t="s">
        <v>139</v>
      </c>
      <c r="J42" s="23" t="s">
        <v>208</v>
      </c>
      <c r="K42" s="23" t="s">
        <v>138</v>
      </c>
      <c r="L42" s="23" t="s">
        <v>139</v>
      </c>
      <c r="M42" s="43"/>
      <c r="N42" s="43"/>
      <c r="O42" s="43"/>
      <c r="P42" s="43"/>
    </row>
    <row r="43" spans="2:16" ht="30.6" hidden="1">
      <c r="B43" s="29"/>
      <c r="C43" s="25" t="s">
        <v>974</v>
      </c>
      <c r="D43" s="30">
        <v>1</v>
      </c>
      <c r="E43" s="25"/>
      <c r="F43" s="25" t="s">
        <v>139</v>
      </c>
      <c r="G43" s="25" t="s">
        <v>139</v>
      </c>
      <c r="H43" s="25" t="s">
        <v>2868</v>
      </c>
      <c r="I43" s="31" t="s">
        <v>139</v>
      </c>
      <c r="J43" s="23" t="s">
        <v>138</v>
      </c>
      <c r="K43" s="23" t="s">
        <v>138</v>
      </c>
      <c r="L43" s="23" t="s">
        <v>139</v>
      </c>
      <c r="M43" s="43"/>
      <c r="N43" s="43"/>
      <c r="O43" s="43"/>
      <c r="P43" s="43"/>
    </row>
    <row r="44" spans="2:16" ht="107.25" customHeight="1">
      <c r="B44" s="29"/>
      <c r="C44" s="25"/>
      <c r="D44" s="30">
        <v>0</v>
      </c>
      <c r="E44" s="25" t="s">
        <v>1311</v>
      </c>
      <c r="F44" s="25" t="s">
        <v>2869</v>
      </c>
      <c r="G44" s="25" t="e">
        <v>#N/A</v>
      </c>
      <c r="H44" s="25" t="s">
        <v>2899</v>
      </c>
      <c r="I44" s="31" t="b">
        <v>0</v>
      </c>
      <c r="J44" s="23" t="s">
        <v>209</v>
      </c>
      <c r="K44" s="23" t="s">
        <v>210</v>
      </c>
      <c r="L44" s="23" t="s">
        <v>143</v>
      </c>
      <c r="M44" s="43"/>
      <c r="N44" s="43"/>
      <c r="O44" s="43"/>
      <c r="P44" s="43"/>
    </row>
    <row r="45" spans="2:16" ht="43.5" customHeight="1">
      <c r="B45" s="29"/>
      <c r="C45" s="25"/>
      <c r="D45" s="30">
        <v>0</v>
      </c>
      <c r="E45" s="25" t="s">
        <v>1308</v>
      </c>
      <c r="F45" s="25" t="s">
        <v>2869</v>
      </c>
      <c r="G45" s="25" t="e">
        <v>#N/A</v>
      </c>
      <c r="H45" s="25" t="s">
        <v>2900</v>
      </c>
      <c r="I45" s="31" t="b">
        <v>0</v>
      </c>
      <c r="J45" s="23" t="s">
        <v>211</v>
      </c>
      <c r="K45" s="23" t="s">
        <v>212</v>
      </c>
      <c r="L45" s="23" t="s">
        <v>143</v>
      </c>
      <c r="M45" s="43"/>
      <c r="N45" s="43"/>
      <c r="O45" s="43"/>
      <c r="P45" s="43"/>
    </row>
    <row r="46" spans="2:16" ht="42" customHeight="1">
      <c r="B46" s="29"/>
      <c r="C46" s="25"/>
      <c r="D46" s="30">
        <v>0</v>
      </c>
      <c r="E46" s="25" t="s">
        <v>1305</v>
      </c>
      <c r="F46" s="25" t="s">
        <v>2869</v>
      </c>
      <c r="G46" s="25" t="e">
        <v>#N/A</v>
      </c>
      <c r="H46" s="25" t="s">
        <v>2901</v>
      </c>
      <c r="I46" s="31" t="b">
        <v>0</v>
      </c>
      <c r="J46" s="23" t="s">
        <v>213</v>
      </c>
      <c r="K46" s="23" t="s">
        <v>214</v>
      </c>
      <c r="L46" s="23" t="s">
        <v>143</v>
      </c>
      <c r="M46" s="43"/>
      <c r="N46" s="43"/>
      <c r="O46" s="43"/>
      <c r="P46" s="43"/>
    </row>
    <row r="47" spans="2:16" ht="90" customHeight="1">
      <c r="B47" s="29"/>
      <c r="C47" s="25"/>
      <c r="D47" s="30">
        <v>0</v>
      </c>
      <c r="E47" s="25" t="s">
        <v>1302</v>
      </c>
      <c r="F47" s="25" t="s">
        <v>2869</v>
      </c>
      <c r="G47" s="25" t="e">
        <v>#N/A</v>
      </c>
      <c r="H47" s="25" t="s">
        <v>2902</v>
      </c>
      <c r="I47" s="31" t="b">
        <v>0</v>
      </c>
      <c r="J47" s="23" t="s">
        <v>215</v>
      </c>
      <c r="K47" s="23" t="s">
        <v>216</v>
      </c>
      <c r="L47" s="23" t="s">
        <v>143</v>
      </c>
      <c r="M47" s="43"/>
      <c r="N47" s="43"/>
      <c r="O47" s="43"/>
      <c r="P47" s="43"/>
    </row>
    <row r="48" spans="2:16" ht="40.799999999999997">
      <c r="B48" s="29"/>
      <c r="C48" s="25" t="s">
        <v>1286</v>
      </c>
      <c r="D48" s="30">
        <v>1</v>
      </c>
      <c r="E48" s="25"/>
      <c r="F48" s="25" t="s">
        <v>139</v>
      </c>
      <c r="G48" s="25" t="s">
        <v>139</v>
      </c>
      <c r="H48" s="25" t="s">
        <v>2868</v>
      </c>
      <c r="I48" s="31" t="s">
        <v>139</v>
      </c>
      <c r="J48" s="23" t="s">
        <v>217</v>
      </c>
      <c r="K48" s="23" t="s">
        <v>138</v>
      </c>
      <c r="L48" s="23" t="s">
        <v>139</v>
      </c>
      <c r="M48" s="43"/>
      <c r="N48" s="43"/>
      <c r="O48" s="43"/>
      <c r="P48" s="43"/>
    </row>
    <row r="49" spans="2:16" ht="30.6">
      <c r="B49" s="29"/>
      <c r="C49" s="25"/>
      <c r="D49" s="30">
        <v>0</v>
      </c>
      <c r="E49" s="25" t="s">
        <v>1299</v>
      </c>
      <c r="F49" s="25" t="s">
        <v>2869</v>
      </c>
      <c r="G49" s="25" t="e">
        <v>#N/A</v>
      </c>
      <c r="H49" s="25" t="s">
        <v>2903</v>
      </c>
      <c r="I49" s="31" t="b">
        <v>0</v>
      </c>
      <c r="J49" s="23" t="s">
        <v>218</v>
      </c>
      <c r="K49" s="23" t="s">
        <v>219</v>
      </c>
      <c r="L49" s="23" t="s">
        <v>143</v>
      </c>
      <c r="M49" s="43"/>
      <c r="N49" s="43"/>
      <c r="O49" s="43"/>
      <c r="P49" s="43"/>
    </row>
    <row r="50" spans="2:16" ht="30.6">
      <c r="B50" s="29"/>
      <c r="C50" s="25"/>
      <c r="D50" s="30">
        <v>0</v>
      </c>
      <c r="E50" s="25" t="s">
        <v>1296</v>
      </c>
      <c r="F50" s="25" t="s">
        <v>2869</v>
      </c>
      <c r="G50" s="25" t="e">
        <v>#N/A</v>
      </c>
      <c r="H50" s="25" t="s">
        <v>2904</v>
      </c>
      <c r="I50" s="31" t="b">
        <v>0</v>
      </c>
      <c r="J50" s="23" t="s">
        <v>220</v>
      </c>
      <c r="K50" s="23" t="s">
        <v>221</v>
      </c>
      <c r="L50" s="23" t="s">
        <v>143</v>
      </c>
      <c r="M50" s="43"/>
      <c r="N50" s="43"/>
      <c r="O50" s="43"/>
      <c r="P50" s="43"/>
    </row>
    <row r="51" spans="2:16" ht="30.6">
      <c r="B51" s="29"/>
      <c r="C51" s="25"/>
      <c r="D51" s="30">
        <v>0</v>
      </c>
      <c r="E51" s="25" t="s">
        <v>1293</v>
      </c>
      <c r="F51" s="25" t="s">
        <v>2869</v>
      </c>
      <c r="G51" s="25" t="e">
        <v>#N/A</v>
      </c>
      <c r="H51" s="25" t="s">
        <v>2905</v>
      </c>
      <c r="I51" s="31" t="b">
        <v>0</v>
      </c>
      <c r="J51" s="23" t="s">
        <v>222</v>
      </c>
      <c r="K51" s="23" t="s">
        <v>223</v>
      </c>
      <c r="L51" s="23" t="s">
        <v>143</v>
      </c>
      <c r="M51" s="43"/>
      <c r="N51" s="43"/>
      <c r="O51" s="43"/>
      <c r="P51" s="43"/>
    </row>
    <row r="52" spans="2:16" ht="42" customHeight="1">
      <c r="B52" s="29"/>
      <c r="C52" s="25"/>
      <c r="D52" s="30">
        <v>0</v>
      </c>
      <c r="E52" s="25" t="s">
        <v>1290</v>
      </c>
      <c r="F52" s="25" t="s">
        <v>2869</v>
      </c>
      <c r="G52" s="25" t="e">
        <v>#N/A</v>
      </c>
      <c r="H52" s="25" t="s">
        <v>2906</v>
      </c>
      <c r="I52" s="31" t="b">
        <v>0</v>
      </c>
      <c r="J52" s="23" t="s">
        <v>224</v>
      </c>
      <c r="K52" s="23" t="s">
        <v>225</v>
      </c>
      <c r="L52" s="23" t="s">
        <v>143</v>
      </c>
      <c r="M52" s="43"/>
      <c r="N52" s="43"/>
      <c r="O52" s="43"/>
      <c r="P52" s="43"/>
    </row>
    <row r="53" spans="2:16" ht="30.6">
      <c r="B53" s="29"/>
      <c r="C53" s="25"/>
      <c r="D53" s="30">
        <v>0</v>
      </c>
      <c r="E53" s="25" t="s">
        <v>1287</v>
      </c>
      <c r="F53" s="25" t="s">
        <v>2869</v>
      </c>
      <c r="G53" s="25" t="e">
        <v>#N/A</v>
      </c>
      <c r="H53" s="25" t="s">
        <v>2907</v>
      </c>
      <c r="I53" s="31" t="b">
        <v>0</v>
      </c>
      <c r="J53" s="23" t="s">
        <v>226</v>
      </c>
      <c r="K53" s="23" t="s">
        <v>227</v>
      </c>
      <c r="L53" s="23" t="s">
        <v>143</v>
      </c>
      <c r="M53" s="43"/>
      <c r="N53" s="43"/>
      <c r="O53" s="43"/>
      <c r="P53" s="43"/>
    </row>
    <row r="54" spans="2:16" ht="42" customHeight="1">
      <c r="B54" s="29"/>
      <c r="C54" s="25"/>
      <c r="D54" s="30">
        <v>0</v>
      </c>
      <c r="E54" s="25" t="s">
        <v>1283</v>
      </c>
      <c r="F54" s="25" t="s">
        <v>2869</v>
      </c>
      <c r="G54" s="25" t="e">
        <v>#N/A</v>
      </c>
      <c r="H54" s="25" t="s">
        <v>2908</v>
      </c>
      <c r="I54" s="31" t="b">
        <v>0</v>
      </c>
      <c r="J54" s="23" t="s">
        <v>228</v>
      </c>
      <c r="K54" s="23" t="s">
        <v>229</v>
      </c>
      <c r="L54" s="23" t="s">
        <v>143</v>
      </c>
      <c r="M54" s="43"/>
      <c r="N54" s="43"/>
      <c r="O54" s="43"/>
      <c r="P54" s="43"/>
    </row>
    <row r="55" spans="2:16" ht="30.6">
      <c r="B55" s="29"/>
      <c r="C55" s="25" t="s">
        <v>1273</v>
      </c>
      <c r="D55" s="30">
        <v>1</v>
      </c>
      <c r="E55" s="25"/>
      <c r="F55" s="25" t="s">
        <v>139</v>
      </c>
      <c r="G55" s="25" t="s">
        <v>139</v>
      </c>
      <c r="H55" s="25" t="s">
        <v>2868</v>
      </c>
      <c r="I55" s="31" t="s">
        <v>139</v>
      </c>
      <c r="J55" s="23" t="s">
        <v>230</v>
      </c>
      <c r="K55" s="23" t="s">
        <v>138</v>
      </c>
      <c r="L55" s="23" t="s">
        <v>139</v>
      </c>
      <c r="M55" s="43"/>
      <c r="N55" s="43"/>
      <c r="O55" s="43"/>
      <c r="P55" s="43"/>
    </row>
    <row r="56" spans="2:16" ht="54" customHeight="1">
      <c r="B56" s="29"/>
      <c r="C56" s="25"/>
      <c r="D56" s="30">
        <v>0</v>
      </c>
      <c r="E56" s="25" t="s">
        <v>1280</v>
      </c>
      <c r="F56" s="25" t="s">
        <v>2869</v>
      </c>
      <c r="G56" s="25" t="e">
        <v>#N/A</v>
      </c>
      <c r="H56" s="25" t="s">
        <v>2909</v>
      </c>
      <c r="I56" s="31" t="b">
        <v>0</v>
      </c>
      <c r="J56" s="23" t="s">
        <v>231</v>
      </c>
      <c r="K56" s="23" t="s">
        <v>232</v>
      </c>
      <c r="L56" s="23" t="s">
        <v>143</v>
      </c>
      <c r="M56" s="43"/>
      <c r="N56" s="43"/>
      <c r="O56" s="43"/>
      <c r="P56" s="43"/>
    </row>
    <row r="57" spans="2:16" ht="30.6">
      <c r="B57" s="29"/>
      <c r="C57" s="25"/>
      <c r="D57" s="30">
        <v>0</v>
      </c>
      <c r="E57" s="25" t="s">
        <v>1277</v>
      </c>
      <c r="F57" s="25" t="s">
        <v>2869</v>
      </c>
      <c r="G57" s="25" t="e">
        <v>#N/A</v>
      </c>
      <c r="H57" s="25" t="s">
        <v>2910</v>
      </c>
      <c r="I57" s="31" t="b">
        <v>0</v>
      </c>
      <c r="J57" s="23" t="s">
        <v>233</v>
      </c>
      <c r="K57" s="23" t="s">
        <v>234</v>
      </c>
      <c r="L57" s="23" t="s">
        <v>143</v>
      </c>
      <c r="M57" s="43"/>
      <c r="N57" s="43"/>
      <c r="O57" s="43"/>
      <c r="P57" s="43"/>
    </row>
    <row r="58" spans="2:16" ht="36.450000000000003" customHeight="1">
      <c r="B58" s="29"/>
      <c r="C58" s="25"/>
      <c r="D58" s="30">
        <v>0</v>
      </c>
      <c r="E58" s="25" t="s">
        <v>1274</v>
      </c>
      <c r="F58" s="25" t="s">
        <v>2869</v>
      </c>
      <c r="G58" s="25" t="e">
        <v>#N/A</v>
      </c>
      <c r="H58" s="25" t="s">
        <v>2911</v>
      </c>
      <c r="I58" s="31" t="b">
        <v>0</v>
      </c>
      <c r="J58" s="23" t="s">
        <v>235</v>
      </c>
      <c r="K58" s="23" t="s">
        <v>236</v>
      </c>
      <c r="L58" s="23" t="s">
        <v>143</v>
      </c>
      <c r="M58" s="43"/>
      <c r="N58" s="43"/>
      <c r="O58" s="43"/>
      <c r="P58" s="43"/>
    </row>
    <row r="59" spans="2:16" ht="74.25" customHeight="1">
      <c r="B59" s="29"/>
      <c r="C59" s="25"/>
      <c r="D59" s="30">
        <v>0</v>
      </c>
      <c r="E59" s="25" t="s">
        <v>1269</v>
      </c>
      <c r="F59" s="25" t="s">
        <v>2869</v>
      </c>
      <c r="G59" s="25" t="e">
        <v>#N/A</v>
      </c>
      <c r="H59" s="25" t="s">
        <v>2912</v>
      </c>
      <c r="I59" s="31" t="b">
        <v>0</v>
      </c>
      <c r="J59" s="23" t="s">
        <v>237</v>
      </c>
      <c r="K59" s="23" t="s">
        <v>238</v>
      </c>
      <c r="L59" s="23" t="s">
        <v>143</v>
      </c>
      <c r="M59" s="43"/>
      <c r="N59" s="43"/>
      <c r="O59" s="43"/>
      <c r="P59" s="43"/>
    </row>
    <row r="60" spans="2:16" ht="30.6">
      <c r="B60" s="29" t="s">
        <v>1256</v>
      </c>
      <c r="C60" s="25"/>
      <c r="D60" s="30">
        <v>1</v>
      </c>
      <c r="E60" s="25"/>
      <c r="F60" s="25" t="s">
        <v>139</v>
      </c>
      <c r="G60" s="25" t="s">
        <v>139</v>
      </c>
      <c r="H60" s="25" t="s">
        <v>2868</v>
      </c>
      <c r="I60" s="31" t="s">
        <v>139</v>
      </c>
      <c r="J60" s="23" t="s">
        <v>239</v>
      </c>
      <c r="K60" s="23" t="s">
        <v>138</v>
      </c>
      <c r="L60" s="23" t="s">
        <v>139</v>
      </c>
      <c r="M60" s="43"/>
      <c r="N60" s="43"/>
      <c r="O60" s="43"/>
      <c r="P60" s="43"/>
    </row>
    <row r="61" spans="2:16" ht="30.6" hidden="1">
      <c r="B61" s="29"/>
      <c r="C61" s="25" t="s">
        <v>974</v>
      </c>
      <c r="D61" s="30">
        <v>1</v>
      </c>
      <c r="E61" s="25"/>
      <c r="F61" s="25" t="s">
        <v>139</v>
      </c>
      <c r="G61" s="25" t="s">
        <v>139</v>
      </c>
      <c r="H61" s="25" t="s">
        <v>2868</v>
      </c>
      <c r="I61" s="31" t="s">
        <v>139</v>
      </c>
      <c r="J61" s="23" t="s">
        <v>138</v>
      </c>
      <c r="K61" s="23" t="s">
        <v>138</v>
      </c>
      <c r="L61" s="23" t="s">
        <v>139</v>
      </c>
      <c r="M61" s="43"/>
      <c r="N61" s="43"/>
      <c r="O61" s="43"/>
      <c r="P61" s="43"/>
    </row>
    <row r="62" spans="2:16" ht="41.25" customHeight="1">
      <c r="B62" s="29"/>
      <c r="C62" s="25"/>
      <c r="D62" s="30">
        <v>0</v>
      </c>
      <c r="E62" s="25" t="s">
        <v>1266</v>
      </c>
      <c r="F62" s="25" t="s">
        <v>2869</v>
      </c>
      <c r="G62" s="25" t="e">
        <v>#N/A</v>
      </c>
      <c r="H62" s="25" t="s">
        <v>2913</v>
      </c>
      <c r="I62" s="31" t="b">
        <v>0</v>
      </c>
      <c r="J62" s="23" t="s">
        <v>240</v>
      </c>
      <c r="K62" s="23" t="s">
        <v>241</v>
      </c>
      <c r="L62" s="23" t="s">
        <v>143</v>
      </c>
      <c r="M62" s="43"/>
      <c r="N62" s="43"/>
      <c r="O62" s="43"/>
      <c r="P62" s="43"/>
    </row>
    <row r="63" spans="2:16" ht="39" customHeight="1">
      <c r="B63" s="29"/>
      <c r="C63" s="25"/>
      <c r="D63" s="30">
        <v>0</v>
      </c>
      <c r="E63" s="25" t="s">
        <v>1263</v>
      </c>
      <c r="F63" s="25" t="s">
        <v>2869</v>
      </c>
      <c r="G63" s="25" t="e">
        <v>#N/A</v>
      </c>
      <c r="H63" s="25" t="s">
        <v>2914</v>
      </c>
      <c r="I63" s="31" t="b">
        <v>0</v>
      </c>
      <c r="J63" s="23" t="s">
        <v>242</v>
      </c>
      <c r="K63" s="23" t="s">
        <v>243</v>
      </c>
      <c r="L63" s="23" t="s">
        <v>143</v>
      </c>
      <c r="M63" s="43"/>
      <c r="N63" s="43"/>
      <c r="O63" s="43"/>
      <c r="P63" s="43"/>
    </row>
    <row r="64" spans="2:16" ht="30.6">
      <c r="B64" s="29"/>
      <c r="C64" s="25"/>
      <c r="D64" s="30">
        <v>0</v>
      </c>
      <c r="E64" s="25" t="s">
        <v>1260</v>
      </c>
      <c r="F64" s="25" t="s">
        <v>2869</v>
      </c>
      <c r="G64" s="25" t="e">
        <v>#N/A</v>
      </c>
      <c r="H64" s="25" t="s">
        <v>2915</v>
      </c>
      <c r="I64" s="31" t="b">
        <v>0</v>
      </c>
      <c r="J64" s="23" t="s">
        <v>244</v>
      </c>
      <c r="K64" s="23" t="s">
        <v>245</v>
      </c>
      <c r="L64" s="23" t="s">
        <v>143</v>
      </c>
      <c r="M64" s="43"/>
      <c r="N64" s="43"/>
      <c r="O64" s="43"/>
      <c r="P64" s="43"/>
    </row>
    <row r="65" spans="2:16" ht="30.6">
      <c r="B65" s="29"/>
      <c r="C65" s="25"/>
      <c r="D65" s="30">
        <v>0</v>
      </c>
      <c r="E65" s="25" t="s">
        <v>1257</v>
      </c>
      <c r="F65" s="25" t="s">
        <v>2869</v>
      </c>
      <c r="G65" s="25" t="e">
        <v>#N/A</v>
      </c>
      <c r="H65" s="25" t="s">
        <v>2916</v>
      </c>
      <c r="I65" s="31" t="b">
        <v>0</v>
      </c>
      <c r="J65" s="23" t="s">
        <v>246</v>
      </c>
      <c r="K65" s="23" t="s">
        <v>247</v>
      </c>
      <c r="L65" s="23" t="s">
        <v>143</v>
      </c>
      <c r="M65" s="43"/>
      <c r="N65" s="43"/>
      <c r="O65" s="43"/>
      <c r="P65" s="43"/>
    </row>
    <row r="66" spans="2:16" ht="90" customHeight="1">
      <c r="B66" s="29"/>
      <c r="C66" s="25"/>
      <c r="D66" s="30">
        <v>0</v>
      </c>
      <c r="E66" s="25" t="s">
        <v>1253</v>
      </c>
      <c r="F66" s="25" t="s">
        <v>2869</v>
      </c>
      <c r="G66" s="25" t="e">
        <v>#N/A</v>
      </c>
      <c r="H66" s="25" t="s">
        <v>2917</v>
      </c>
      <c r="I66" s="31" t="b">
        <v>0</v>
      </c>
      <c r="J66" s="23" t="s">
        <v>248</v>
      </c>
      <c r="K66" s="23" t="s">
        <v>249</v>
      </c>
      <c r="L66" s="23" t="s">
        <v>143</v>
      </c>
      <c r="M66" s="43"/>
      <c r="N66" s="43"/>
      <c r="O66" s="43"/>
      <c r="P66" s="43"/>
    </row>
    <row r="67" spans="2:16" ht="24" customHeight="1">
      <c r="B67" s="29" t="s">
        <v>1159</v>
      </c>
      <c r="C67" s="25"/>
      <c r="D67" s="30">
        <v>1</v>
      </c>
      <c r="E67" s="25"/>
      <c r="F67" s="25" t="s">
        <v>139</v>
      </c>
      <c r="G67" s="25" t="s">
        <v>139</v>
      </c>
      <c r="H67" s="25" t="s">
        <v>2868</v>
      </c>
      <c r="I67" s="31" t="s">
        <v>139</v>
      </c>
      <c r="J67" s="23" t="s">
        <v>250</v>
      </c>
      <c r="K67" s="23" t="s">
        <v>138</v>
      </c>
      <c r="L67" s="23" t="s">
        <v>139</v>
      </c>
      <c r="M67" s="43"/>
      <c r="N67" s="43"/>
      <c r="O67" s="43"/>
      <c r="P67" s="43"/>
    </row>
    <row r="68" spans="2:16" ht="54" customHeight="1">
      <c r="B68" s="29"/>
      <c r="C68" s="25"/>
      <c r="D68" s="30">
        <v>0</v>
      </c>
      <c r="E68" s="25" t="s">
        <v>1250</v>
      </c>
      <c r="F68" s="25" t="s">
        <v>2869</v>
      </c>
      <c r="G68" s="25" t="e">
        <v>#N/A</v>
      </c>
      <c r="H68" s="25" t="s">
        <v>2918</v>
      </c>
      <c r="I68" s="31" t="b">
        <v>0</v>
      </c>
      <c r="J68" s="23" t="s">
        <v>251</v>
      </c>
      <c r="K68" s="23" t="s">
        <v>252</v>
      </c>
      <c r="L68" s="23" t="s">
        <v>143</v>
      </c>
      <c r="M68" s="43"/>
      <c r="N68" s="43"/>
      <c r="O68" s="43"/>
      <c r="P68" s="43"/>
    </row>
    <row r="69" spans="2:16" ht="34.200000000000003" customHeight="1">
      <c r="B69" s="29"/>
      <c r="C69" s="25"/>
      <c r="D69" s="30">
        <v>0</v>
      </c>
      <c r="E69" s="25" t="s">
        <v>1247</v>
      </c>
      <c r="F69" s="25" t="s">
        <v>2869</v>
      </c>
      <c r="G69" s="25" t="e">
        <v>#N/A</v>
      </c>
      <c r="H69" s="25" t="s">
        <v>2919</v>
      </c>
      <c r="I69" s="31" t="b">
        <v>0</v>
      </c>
      <c r="J69" s="23" t="s">
        <v>253</v>
      </c>
      <c r="K69" s="23" t="s">
        <v>254</v>
      </c>
      <c r="L69" s="23" t="s">
        <v>143</v>
      </c>
      <c r="M69" s="43"/>
      <c r="N69" s="43"/>
      <c r="O69" s="43"/>
      <c r="P69" s="43"/>
    </row>
    <row r="70" spans="2:16" ht="30.6">
      <c r="B70" s="29"/>
      <c r="C70" s="25" t="s">
        <v>1219</v>
      </c>
      <c r="D70" s="30">
        <v>1</v>
      </c>
      <c r="E70" s="25"/>
      <c r="F70" s="25" t="s">
        <v>139</v>
      </c>
      <c r="G70" s="25" t="s">
        <v>139</v>
      </c>
      <c r="H70" s="25" t="s">
        <v>2868</v>
      </c>
      <c r="I70" s="31" t="s">
        <v>139</v>
      </c>
      <c r="J70" s="23" t="s">
        <v>255</v>
      </c>
      <c r="K70" s="23" t="s">
        <v>138</v>
      </c>
      <c r="L70" s="23" t="s">
        <v>139</v>
      </c>
      <c r="M70" s="43"/>
      <c r="N70" s="43"/>
      <c r="O70" s="43"/>
      <c r="P70" s="43"/>
    </row>
    <row r="71" spans="2:16" ht="30.6">
      <c r="B71" s="29"/>
      <c r="C71" s="25"/>
      <c r="D71" s="30">
        <v>0</v>
      </c>
      <c r="E71" s="25" t="s">
        <v>1244</v>
      </c>
      <c r="F71" s="25" t="s">
        <v>2869</v>
      </c>
      <c r="G71" s="25" t="e">
        <v>#N/A</v>
      </c>
      <c r="H71" s="25" t="s">
        <v>2920</v>
      </c>
      <c r="I71" s="31" t="b">
        <v>0</v>
      </c>
      <c r="J71" s="23" t="s">
        <v>256</v>
      </c>
      <c r="K71" s="23" t="s">
        <v>257</v>
      </c>
      <c r="L71" s="23" t="s">
        <v>143</v>
      </c>
      <c r="M71" s="43"/>
      <c r="N71" s="43"/>
      <c r="O71" s="43"/>
      <c r="P71" s="43"/>
    </row>
    <row r="72" spans="2:16" ht="37.200000000000003" customHeight="1">
      <c r="B72" s="29"/>
      <c r="C72" s="25"/>
      <c r="D72" s="30">
        <v>0</v>
      </c>
      <c r="E72" s="25" t="s">
        <v>1241</v>
      </c>
      <c r="F72" s="25" t="s">
        <v>2869</v>
      </c>
      <c r="G72" s="25" t="e">
        <v>#N/A</v>
      </c>
      <c r="H72" s="25" t="s">
        <v>2921</v>
      </c>
      <c r="I72" s="31" t="b">
        <v>0</v>
      </c>
      <c r="J72" s="23" t="s">
        <v>258</v>
      </c>
      <c r="K72" s="23" t="s">
        <v>259</v>
      </c>
      <c r="L72" s="23" t="s">
        <v>143</v>
      </c>
      <c r="M72" s="43"/>
      <c r="N72" s="43"/>
      <c r="O72" s="43"/>
      <c r="P72" s="43"/>
    </row>
    <row r="73" spans="2:16" ht="88.5" customHeight="1">
      <c r="B73" s="29"/>
      <c r="C73" s="25"/>
      <c r="D73" s="30">
        <v>0</v>
      </c>
      <c r="E73" s="25" t="s">
        <v>1238</v>
      </c>
      <c r="F73" s="25" t="s">
        <v>2869</v>
      </c>
      <c r="G73" s="25" t="e">
        <v>#N/A</v>
      </c>
      <c r="H73" s="25" t="s">
        <v>2922</v>
      </c>
      <c r="I73" s="31" t="b">
        <v>0</v>
      </c>
      <c r="J73" s="23" t="s">
        <v>260</v>
      </c>
      <c r="K73" s="23" t="s">
        <v>261</v>
      </c>
      <c r="L73" s="23" t="s">
        <v>143</v>
      </c>
      <c r="M73" s="43"/>
      <c r="N73" s="43"/>
      <c r="O73" s="43"/>
      <c r="P73" s="43"/>
    </row>
    <row r="74" spans="2:16" ht="30.6">
      <c r="B74" s="29"/>
      <c r="C74" s="25"/>
      <c r="D74" s="30">
        <v>0</v>
      </c>
      <c r="E74" s="25" t="s">
        <v>1235</v>
      </c>
      <c r="F74" s="25" t="s">
        <v>2869</v>
      </c>
      <c r="G74" s="25" t="e">
        <v>#N/A</v>
      </c>
      <c r="H74" s="25" t="s">
        <v>2923</v>
      </c>
      <c r="I74" s="31" t="b">
        <v>0</v>
      </c>
      <c r="J74" s="23" t="s">
        <v>262</v>
      </c>
      <c r="K74" s="23" t="s">
        <v>263</v>
      </c>
      <c r="L74" s="23" t="s">
        <v>143</v>
      </c>
      <c r="M74" s="43"/>
      <c r="N74" s="43"/>
      <c r="O74" s="43"/>
      <c r="P74" s="43"/>
    </row>
    <row r="75" spans="2:16" ht="54.75" customHeight="1">
      <c r="B75" s="29"/>
      <c r="C75" s="25"/>
      <c r="D75" s="30">
        <v>0</v>
      </c>
      <c r="E75" s="25" t="s">
        <v>1232</v>
      </c>
      <c r="F75" s="25" t="s">
        <v>2869</v>
      </c>
      <c r="G75" s="25" t="e">
        <v>#N/A</v>
      </c>
      <c r="H75" s="25" t="s">
        <v>2924</v>
      </c>
      <c r="I75" s="31" t="b">
        <v>0</v>
      </c>
      <c r="J75" s="23" t="s">
        <v>264</v>
      </c>
      <c r="K75" s="23" t="s">
        <v>265</v>
      </c>
      <c r="L75" s="23" t="s">
        <v>143</v>
      </c>
      <c r="M75" s="43"/>
      <c r="N75" s="43"/>
      <c r="O75" s="43"/>
      <c r="P75" s="43"/>
    </row>
    <row r="76" spans="2:16" ht="39" customHeight="1">
      <c r="B76" s="29"/>
      <c r="C76" s="25"/>
      <c r="D76" s="30">
        <v>0</v>
      </c>
      <c r="E76" s="25" t="s">
        <v>1229</v>
      </c>
      <c r="F76" s="25" t="s">
        <v>2869</v>
      </c>
      <c r="G76" s="25" t="e">
        <v>#N/A</v>
      </c>
      <c r="H76" s="25" t="s">
        <v>2925</v>
      </c>
      <c r="I76" s="31" t="b">
        <v>0</v>
      </c>
      <c r="J76" s="23" t="s">
        <v>266</v>
      </c>
      <c r="K76" s="23" t="s">
        <v>267</v>
      </c>
      <c r="L76" s="23" t="s">
        <v>143</v>
      </c>
      <c r="M76" s="43"/>
      <c r="N76" s="43"/>
      <c r="O76" s="43"/>
      <c r="P76" s="43"/>
    </row>
    <row r="77" spans="2:16" ht="49.95" customHeight="1">
      <c r="B77" s="29"/>
      <c r="C77" s="25"/>
      <c r="D77" s="30">
        <v>0</v>
      </c>
      <c r="E77" s="25" t="s">
        <v>1226</v>
      </c>
      <c r="F77" s="25" t="s">
        <v>2869</v>
      </c>
      <c r="G77" s="25" t="e">
        <v>#N/A</v>
      </c>
      <c r="H77" s="25" t="s">
        <v>2926</v>
      </c>
      <c r="I77" s="31" t="b">
        <v>0</v>
      </c>
      <c r="J77" s="23" t="s">
        <v>268</v>
      </c>
      <c r="K77" s="23" t="s">
        <v>269</v>
      </c>
      <c r="L77" s="23" t="s">
        <v>143</v>
      </c>
      <c r="M77" s="43"/>
      <c r="N77" s="43"/>
      <c r="O77" s="43"/>
      <c r="P77" s="43"/>
    </row>
    <row r="78" spans="2:16" ht="39" customHeight="1">
      <c r="B78" s="29"/>
      <c r="C78" s="25"/>
      <c r="D78" s="30">
        <v>0</v>
      </c>
      <c r="E78" s="25" t="s">
        <v>1223</v>
      </c>
      <c r="F78" s="25" t="s">
        <v>2869</v>
      </c>
      <c r="G78" s="25" t="e">
        <v>#N/A</v>
      </c>
      <c r="H78" s="25" t="s">
        <v>2927</v>
      </c>
      <c r="I78" s="31" t="b">
        <v>0</v>
      </c>
      <c r="J78" s="23" t="s">
        <v>270</v>
      </c>
      <c r="K78" s="23" t="s">
        <v>271</v>
      </c>
      <c r="L78" s="23" t="s">
        <v>143</v>
      </c>
      <c r="M78" s="43"/>
      <c r="N78" s="43"/>
      <c r="O78" s="43"/>
      <c r="P78" s="43"/>
    </row>
    <row r="79" spans="2:16" ht="39" customHeight="1">
      <c r="B79" s="29"/>
      <c r="C79" s="25"/>
      <c r="D79" s="30">
        <v>0</v>
      </c>
      <c r="E79" s="25" t="s">
        <v>1220</v>
      </c>
      <c r="F79" s="25" t="s">
        <v>2869</v>
      </c>
      <c r="G79" s="25" t="e">
        <v>#N/A</v>
      </c>
      <c r="H79" s="25" t="s">
        <v>2928</v>
      </c>
      <c r="I79" s="31" t="b">
        <v>0</v>
      </c>
      <c r="J79" s="23" t="s">
        <v>272</v>
      </c>
      <c r="K79" s="23" t="s">
        <v>273</v>
      </c>
      <c r="L79" s="23" t="s">
        <v>143</v>
      </c>
      <c r="M79" s="43"/>
      <c r="N79" s="43"/>
      <c r="O79" s="43"/>
      <c r="P79" s="43"/>
    </row>
    <row r="80" spans="2:16" ht="30.6">
      <c r="B80" s="29"/>
      <c r="C80" s="25"/>
      <c r="D80" s="30">
        <v>0</v>
      </c>
      <c r="E80" s="25" t="s">
        <v>1216</v>
      </c>
      <c r="F80" s="25" t="s">
        <v>2869</v>
      </c>
      <c r="G80" s="25" t="e">
        <v>#N/A</v>
      </c>
      <c r="H80" s="25" t="s">
        <v>2929</v>
      </c>
      <c r="I80" s="31" t="b">
        <v>0</v>
      </c>
      <c r="J80" s="23" t="s">
        <v>274</v>
      </c>
      <c r="K80" s="23" t="s">
        <v>275</v>
      </c>
      <c r="L80" s="23" t="s">
        <v>143</v>
      </c>
      <c r="M80" s="43"/>
      <c r="N80" s="43"/>
      <c r="O80" s="43"/>
      <c r="P80" s="43"/>
    </row>
    <row r="81" spans="2:16" ht="30.6">
      <c r="B81" s="29"/>
      <c r="C81" s="25" t="s">
        <v>1188</v>
      </c>
      <c r="D81" s="30">
        <v>1</v>
      </c>
      <c r="E81" s="25"/>
      <c r="F81" s="25" t="s">
        <v>139</v>
      </c>
      <c r="G81" s="25" t="s">
        <v>139</v>
      </c>
      <c r="H81" s="25" t="s">
        <v>2868</v>
      </c>
      <c r="I81" s="31" t="s">
        <v>139</v>
      </c>
      <c r="J81" s="23" t="s">
        <v>276</v>
      </c>
      <c r="K81" s="23" t="s">
        <v>138</v>
      </c>
      <c r="L81" s="23" t="s">
        <v>139</v>
      </c>
      <c r="M81" s="43"/>
      <c r="N81" s="43"/>
      <c r="O81" s="43"/>
      <c r="P81" s="43"/>
    </row>
    <row r="82" spans="2:16" ht="75.75" customHeight="1">
      <c r="B82" s="29"/>
      <c r="C82" s="25"/>
      <c r="D82" s="30">
        <v>0</v>
      </c>
      <c r="E82" s="25" t="s">
        <v>1213</v>
      </c>
      <c r="F82" s="25" t="s">
        <v>2869</v>
      </c>
      <c r="G82" s="25" t="e">
        <v>#N/A</v>
      </c>
      <c r="H82" s="25" t="s">
        <v>2930</v>
      </c>
      <c r="I82" s="31" t="b">
        <v>0</v>
      </c>
      <c r="J82" s="23" t="s">
        <v>277</v>
      </c>
      <c r="K82" s="23" t="s">
        <v>278</v>
      </c>
      <c r="L82" s="23" t="s">
        <v>143</v>
      </c>
      <c r="M82" s="43"/>
      <c r="N82" s="43"/>
      <c r="O82" s="43"/>
      <c r="P82" s="43"/>
    </row>
    <row r="83" spans="2:16" ht="39" customHeight="1">
      <c r="B83" s="29"/>
      <c r="C83" s="25"/>
      <c r="D83" s="30">
        <v>0</v>
      </c>
      <c r="E83" s="25" t="s">
        <v>1210</v>
      </c>
      <c r="F83" s="25" t="s">
        <v>2869</v>
      </c>
      <c r="G83" s="25" t="e">
        <v>#N/A</v>
      </c>
      <c r="H83" s="25" t="s">
        <v>2931</v>
      </c>
      <c r="I83" s="31" t="b">
        <v>0</v>
      </c>
      <c r="J83" s="23" t="s">
        <v>279</v>
      </c>
      <c r="K83" s="23" t="s">
        <v>280</v>
      </c>
      <c r="L83" s="23" t="s">
        <v>143</v>
      </c>
      <c r="M83" s="43"/>
      <c r="N83" s="43"/>
      <c r="O83" s="43"/>
      <c r="P83" s="43"/>
    </row>
    <row r="84" spans="2:16" ht="37.950000000000003" customHeight="1">
      <c r="B84" s="29"/>
      <c r="C84" s="25"/>
      <c r="D84" s="30">
        <v>0</v>
      </c>
      <c r="E84" s="25" t="s">
        <v>1207</v>
      </c>
      <c r="F84" s="25" t="s">
        <v>2869</v>
      </c>
      <c r="G84" s="25" t="e">
        <v>#N/A</v>
      </c>
      <c r="H84" s="25" t="s">
        <v>2932</v>
      </c>
      <c r="I84" s="31" t="b">
        <v>0</v>
      </c>
      <c r="J84" s="23" t="s">
        <v>281</v>
      </c>
      <c r="K84" s="23" t="s">
        <v>282</v>
      </c>
      <c r="L84" s="23" t="s">
        <v>143</v>
      </c>
      <c r="M84" s="43"/>
      <c r="N84" s="43"/>
      <c r="O84" s="43"/>
      <c r="P84" s="43"/>
    </row>
    <row r="85" spans="2:16" ht="42.75" customHeight="1">
      <c r="B85" s="29"/>
      <c r="C85" s="25"/>
      <c r="D85" s="30">
        <v>0</v>
      </c>
      <c r="E85" s="25" t="s">
        <v>1204</v>
      </c>
      <c r="F85" s="25" t="s">
        <v>2869</v>
      </c>
      <c r="G85" s="25" t="e">
        <v>#N/A</v>
      </c>
      <c r="H85" s="25" t="s">
        <v>2933</v>
      </c>
      <c r="I85" s="31" t="b">
        <v>0</v>
      </c>
      <c r="J85" s="23" t="s">
        <v>283</v>
      </c>
      <c r="K85" s="23" t="s">
        <v>284</v>
      </c>
      <c r="L85" s="23" t="s">
        <v>143</v>
      </c>
      <c r="M85" s="43"/>
      <c r="N85" s="43"/>
      <c r="O85" s="43"/>
      <c r="P85" s="43"/>
    </row>
    <row r="86" spans="2:16" ht="42.75" customHeight="1">
      <c r="B86" s="29"/>
      <c r="C86" s="25"/>
      <c r="D86" s="30">
        <v>0</v>
      </c>
      <c r="E86" s="25" t="s">
        <v>1201</v>
      </c>
      <c r="F86" s="25" t="s">
        <v>2869</v>
      </c>
      <c r="G86" s="25" t="e">
        <v>#N/A</v>
      </c>
      <c r="H86" s="25" t="s">
        <v>2934</v>
      </c>
      <c r="I86" s="31" t="b">
        <v>0</v>
      </c>
      <c r="J86" s="23" t="s">
        <v>285</v>
      </c>
      <c r="K86" s="23" t="s">
        <v>286</v>
      </c>
      <c r="L86" s="23" t="s">
        <v>143</v>
      </c>
      <c r="M86" s="43"/>
      <c r="N86" s="43"/>
      <c r="O86" s="43"/>
      <c r="P86" s="43"/>
    </row>
    <row r="87" spans="2:16" ht="30.6">
      <c r="B87" s="29"/>
      <c r="C87" s="25"/>
      <c r="D87" s="30">
        <v>0</v>
      </c>
      <c r="E87" s="25" t="s">
        <v>1198</v>
      </c>
      <c r="F87" s="25" t="s">
        <v>2869</v>
      </c>
      <c r="G87" s="25" t="e">
        <v>#N/A</v>
      </c>
      <c r="H87" s="25" t="s">
        <v>2935</v>
      </c>
      <c r="I87" s="31" t="b">
        <v>0</v>
      </c>
      <c r="J87" s="23" t="s">
        <v>287</v>
      </c>
      <c r="K87" s="23" t="s">
        <v>288</v>
      </c>
      <c r="L87" s="23" t="s">
        <v>143</v>
      </c>
      <c r="M87" s="43"/>
      <c r="N87" s="43"/>
      <c r="O87" s="43"/>
      <c r="P87" s="43"/>
    </row>
    <row r="88" spans="2:16" ht="251.25" customHeight="1">
      <c r="B88" s="29"/>
      <c r="C88" s="25"/>
      <c r="D88" s="30">
        <v>0</v>
      </c>
      <c r="E88" s="25" t="s">
        <v>1195</v>
      </c>
      <c r="F88" s="25" t="s">
        <v>2869</v>
      </c>
      <c r="G88" s="25" t="e">
        <v>#N/A</v>
      </c>
      <c r="H88" s="25" t="s">
        <v>2936</v>
      </c>
      <c r="I88" s="31" t="b">
        <v>0</v>
      </c>
      <c r="J88" s="23" t="s">
        <v>289</v>
      </c>
      <c r="K88" s="23" t="s">
        <v>290</v>
      </c>
      <c r="L88" s="23" t="s">
        <v>143</v>
      </c>
      <c r="M88" s="43"/>
      <c r="N88" s="43"/>
      <c r="O88" s="43"/>
      <c r="P88" s="43"/>
    </row>
    <row r="89" spans="2:16" ht="54" customHeight="1">
      <c r="B89" s="29"/>
      <c r="C89" s="25"/>
      <c r="D89" s="30">
        <v>0</v>
      </c>
      <c r="E89" s="25" t="s">
        <v>1192</v>
      </c>
      <c r="F89" s="25" t="s">
        <v>2869</v>
      </c>
      <c r="G89" s="25" t="e">
        <v>#N/A</v>
      </c>
      <c r="H89" s="25" t="s">
        <v>2937</v>
      </c>
      <c r="I89" s="31" t="b">
        <v>0</v>
      </c>
      <c r="J89" s="23" t="s">
        <v>291</v>
      </c>
      <c r="K89" s="23" t="s">
        <v>292</v>
      </c>
      <c r="L89" s="23" t="s">
        <v>143</v>
      </c>
      <c r="M89" s="43"/>
      <c r="N89" s="43"/>
      <c r="O89" s="43"/>
      <c r="P89" s="43"/>
    </row>
    <row r="90" spans="2:16" ht="30.6">
      <c r="B90" s="29"/>
      <c r="C90" s="25"/>
      <c r="D90" s="30">
        <v>0</v>
      </c>
      <c r="E90" s="25" t="s">
        <v>1189</v>
      </c>
      <c r="F90" s="25" t="s">
        <v>2869</v>
      </c>
      <c r="G90" s="25" t="e">
        <v>#N/A</v>
      </c>
      <c r="H90" s="25" t="s">
        <v>2938</v>
      </c>
      <c r="I90" s="31" t="b">
        <v>0</v>
      </c>
      <c r="J90" s="23" t="s">
        <v>293</v>
      </c>
      <c r="K90" s="23" t="s">
        <v>294</v>
      </c>
      <c r="L90" s="23" t="s">
        <v>143</v>
      </c>
      <c r="M90" s="43"/>
      <c r="N90" s="43"/>
      <c r="O90" s="43"/>
      <c r="P90" s="43"/>
    </row>
    <row r="91" spans="2:16" ht="42.75" customHeight="1">
      <c r="B91" s="29"/>
      <c r="C91" s="25"/>
      <c r="D91" s="30">
        <v>0</v>
      </c>
      <c r="E91" s="25" t="s">
        <v>1185</v>
      </c>
      <c r="F91" s="25" t="s">
        <v>2869</v>
      </c>
      <c r="G91" s="25" t="e">
        <v>#N/A</v>
      </c>
      <c r="H91" s="25" t="s">
        <v>2939</v>
      </c>
      <c r="I91" s="31" t="b">
        <v>0</v>
      </c>
      <c r="J91" s="23" t="s">
        <v>295</v>
      </c>
      <c r="K91" s="23" t="s">
        <v>296</v>
      </c>
      <c r="L91" s="23" t="s">
        <v>143</v>
      </c>
      <c r="M91" s="43"/>
      <c r="N91" s="43"/>
      <c r="O91" s="43"/>
      <c r="P91" s="43"/>
    </row>
    <row r="92" spans="2:16" ht="40.799999999999997">
      <c r="B92" s="29"/>
      <c r="C92" s="25" t="s">
        <v>1160</v>
      </c>
      <c r="D92" s="30">
        <v>1</v>
      </c>
      <c r="E92" s="25"/>
      <c r="F92" s="25" t="s">
        <v>139</v>
      </c>
      <c r="G92" s="25" t="s">
        <v>139</v>
      </c>
      <c r="H92" s="25" t="s">
        <v>2868</v>
      </c>
      <c r="I92" s="31" t="s">
        <v>139</v>
      </c>
      <c r="J92" s="23" t="s">
        <v>297</v>
      </c>
      <c r="K92" s="23" t="s">
        <v>138</v>
      </c>
      <c r="L92" s="23" t="s">
        <v>139</v>
      </c>
      <c r="M92" s="43"/>
      <c r="N92" s="43"/>
      <c r="O92" s="43"/>
      <c r="P92" s="43"/>
    </row>
    <row r="93" spans="2:16" ht="63" customHeight="1">
      <c r="B93" s="29"/>
      <c r="C93" s="25"/>
      <c r="D93" s="30">
        <v>0</v>
      </c>
      <c r="E93" s="25" t="s">
        <v>1182</v>
      </c>
      <c r="F93" s="25" t="s">
        <v>2869</v>
      </c>
      <c r="G93" s="25" t="e">
        <v>#N/A</v>
      </c>
      <c r="H93" s="25" t="s">
        <v>2940</v>
      </c>
      <c r="I93" s="31" t="b">
        <v>0</v>
      </c>
      <c r="J93" s="23" t="s">
        <v>298</v>
      </c>
      <c r="K93" s="23" t="s">
        <v>299</v>
      </c>
      <c r="L93" s="23" t="s">
        <v>143</v>
      </c>
      <c r="M93" s="43"/>
      <c r="N93" s="43"/>
      <c r="O93" s="43"/>
      <c r="P93" s="43"/>
    </row>
    <row r="94" spans="2:16" ht="30.6">
      <c r="B94" s="29"/>
      <c r="C94" s="25"/>
      <c r="D94" s="30">
        <v>0</v>
      </c>
      <c r="E94" s="25" t="s">
        <v>1179</v>
      </c>
      <c r="F94" s="25" t="s">
        <v>2869</v>
      </c>
      <c r="G94" s="25" t="e">
        <v>#N/A</v>
      </c>
      <c r="H94" s="25" t="s">
        <v>2941</v>
      </c>
      <c r="I94" s="31" t="b">
        <v>0</v>
      </c>
      <c r="J94" s="23" t="s">
        <v>300</v>
      </c>
      <c r="K94" s="23" t="s">
        <v>301</v>
      </c>
      <c r="L94" s="23" t="s">
        <v>143</v>
      </c>
      <c r="M94" s="43"/>
      <c r="N94" s="43"/>
      <c r="O94" s="43"/>
      <c r="P94" s="43"/>
    </row>
    <row r="95" spans="2:16" ht="30.6">
      <c r="B95" s="29"/>
      <c r="C95" s="25"/>
      <c r="D95" s="30">
        <v>0</v>
      </c>
      <c r="E95" s="25" t="s">
        <v>1176</v>
      </c>
      <c r="F95" s="25" t="s">
        <v>2869</v>
      </c>
      <c r="G95" s="25" t="e">
        <v>#N/A</v>
      </c>
      <c r="H95" s="25" t="s">
        <v>2942</v>
      </c>
      <c r="I95" s="31" t="b">
        <v>0</v>
      </c>
      <c r="J95" s="23" t="s">
        <v>302</v>
      </c>
      <c r="K95" s="23" t="s">
        <v>303</v>
      </c>
      <c r="L95" s="23" t="s">
        <v>143</v>
      </c>
      <c r="M95" s="43"/>
      <c r="N95" s="43"/>
      <c r="O95" s="43"/>
      <c r="P95" s="43"/>
    </row>
    <row r="96" spans="2:16" ht="41.25" customHeight="1">
      <c r="B96" s="29"/>
      <c r="C96" s="25"/>
      <c r="D96" s="30">
        <v>0</v>
      </c>
      <c r="E96" s="25" t="s">
        <v>1173</v>
      </c>
      <c r="F96" s="25" t="s">
        <v>2869</v>
      </c>
      <c r="G96" s="25" t="e">
        <v>#N/A</v>
      </c>
      <c r="H96" s="25" t="s">
        <v>2943</v>
      </c>
      <c r="I96" s="31" t="b">
        <v>0</v>
      </c>
      <c r="J96" s="23" t="s">
        <v>304</v>
      </c>
      <c r="K96" s="23" t="s">
        <v>305</v>
      </c>
      <c r="L96" s="23" t="s">
        <v>143</v>
      </c>
      <c r="M96" s="43"/>
      <c r="N96" s="43"/>
      <c r="O96" s="43"/>
      <c r="P96" s="43"/>
    </row>
    <row r="97" spans="2:16" ht="30.6">
      <c r="B97" s="29"/>
      <c r="C97" s="25"/>
      <c r="D97" s="30">
        <v>0</v>
      </c>
      <c r="E97" s="25" t="s">
        <v>1170</v>
      </c>
      <c r="F97" s="25" t="s">
        <v>2869</v>
      </c>
      <c r="G97" s="25" t="e">
        <v>#N/A</v>
      </c>
      <c r="H97" s="25" t="s">
        <v>2944</v>
      </c>
      <c r="I97" s="31" t="b">
        <v>0</v>
      </c>
      <c r="J97" s="23" t="s">
        <v>306</v>
      </c>
      <c r="K97" s="23" t="s">
        <v>307</v>
      </c>
      <c r="L97" s="23" t="s">
        <v>143</v>
      </c>
      <c r="M97" s="43"/>
      <c r="N97" s="43"/>
      <c r="O97" s="43"/>
      <c r="P97" s="43"/>
    </row>
    <row r="98" spans="2:16" ht="30.6">
      <c r="B98" s="29"/>
      <c r="C98" s="25"/>
      <c r="D98" s="30">
        <v>0</v>
      </c>
      <c r="E98" s="25" t="s">
        <v>1167</v>
      </c>
      <c r="F98" s="25" t="s">
        <v>2869</v>
      </c>
      <c r="G98" s="25" t="e">
        <v>#N/A</v>
      </c>
      <c r="H98" s="25" t="s">
        <v>2945</v>
      </c>
      <c r="I98" s="31" t="b">
        <v>0</v>
      </c>
      <c r="J98" s="23" t="s">
        <v>308</v>
      </c>
      <c r="K98" s="23" t="s">
        <v>309</v>
      </c>
      <c r="L98" s="23" t="s">
        <v>143</v>
      </c>
      <c r="M98" s="43"/>
      <c r="N98" s="43"/>
      <c r="O98" s="43"/>
      <c r="P98" s="43"/>
    </row>
    <row r="99" spans="2:16" ht="30.6">
      <c r="B99" s="29"/>
      <c r="C99" s="25"/>
      <c r="D99" s="30">
        <v>0</v>
      </c>
      <c r="E99" s="25" t="s">
        <v>1164</v>
      </c>
      <c r="F99" s="25" t="s">
        <v>2869</v>
      </c>
      <c r="G99" s="25" t="e">
        <v>#N/A</v>
      </c>
      <c r="H99" s="25" t="s">
        <v>2946</v>
      </c>
      <c r="I99" s="31" t="b">
        <v>0</v>
      </c>
      <c r="J99" s="23" t="s">
        <v>310</v>
      </c>
      <c r="K99" s="23" t="s">
        <v>311</v>
      </c>
      <c r="L99" s="23" t="s">
        <v>143</v>
      </c>
      <c r="M99" s="43"/>
      <c r="N99" s="43"/>
      <c r="O99" s="43"/>
      <c r="P99" s="43"/>
    </row>
    <row r="100" spans="2:16" ht="36.450000000000003" customHeight="1">
      <c r="B100" s="29"/>
      <c r="C100" s="25"/>
      <c r="D100" s="30">
        <v>0</v>
      </c>
      <c r="E100" s="25" t="s">
        <v>1161</v>
      </c>
      <c r="F100" s="25" t="s">
        <v>2869</v>
      </c>
      <c r="G100" s="25" t="e">
        <v>#N/A</v>
      </c>
      <c r="H100" s="25" t="s">
        <v>2947</v>
      </c>
      <c r="I100" s="31" t="b">
        <v>0</v>
      </c>
      <c r="J100" s="23" t="s">
        <v>312</v>
      </c>
      <c r="K100" s="23" t="s">
        <v>313</v>
      </c>
      <c r="L100" s="23" t="s">
        <v>143</v>
      </c>
      <c r="M100" s="43"/>
      <c r="N100" s="43"/>
      <c r="O100" s="43"/>
      <c r="P100" s="43"/>
    </row>
    <row r="101" spans="2:16" ht="40.5" customHeight="1">
      <c r="B101" s="29"/>
      <c r="C101" s="25"/>
      <c r="D101" s="30">
        <v>0</v>
      </c>
      <c r="E101" s="25" t="s">
        <v>1156</v>
      </c>
      <c r="F101" s="25" t="s">
        <v>2869</v>
      </c>
      <c r="G101" s="25" t="e">
        <v>#N/A</v>
      </c>
      <c r="H101" s="25" t="s">
        <v>2948</v>
      </c>
      <c r="I101" s="31" t="b">
        <v>0</v>
      </c>
      <c r="J101" s="23" t="s">
        <v>314</v>
      </c>
      <c r="K101" s="23" t="s">
        <v>315</v>
      </c>
      <c r="L101" s="23" t="s">
        <v>143</v>
      </c>
      <c r="M101" s="43"/>
      <c r="N101" s="43"/>
      <c r="O101" s="43"/>
      <c r="P101" s="43"/>
    </row>
    <row r="102" spans="2:16" ht="40.799999999999997">
      <c r="B102" s="29" t="s">
        <v>973</v>
      </c>
      <c r="C102" s="25"/>
      <c r="D102" s="30">
        <v>1</v>
      </c>
      <c r="E102" s="25"/>
      <c r="F102" s="25" t="s">
        <v>139</v>
      </c>
      <c r="G102" s="25" t="s">
        <v>139</v>
      </c>
      <c r="H102" s="25" t="s">
        <v>2868</v>
      </c>
      <c r="I102" s="31" t="s">
        <v>139</v>
      </c>
      <c r="J102" s="23" t="s">
        <v>316</v>
      </c>
      <c r="K102" s="23" t="s">
        <v>138</v>
      </c>
      <c r="L102" s="23" t="s">
        <v>139</v>
      </c>
      <c r="M102" s="43"/>
      <c r="N102" s="43"/>
      <c r="O102" s="43"/>
      <c r="P102" s="43"/>
    </row>
    <row r="103" spans="2:16" ht="34.950000000000003" customHeight="1">
      <c r="B103" s="29"/>
      <c r="C103" s="25"/>
      <c r="D103" s="30">
        <v>0</v>
      </c>
      <c r="E103" s="25" t="s">
        <v>1153</v>
      </c>
      <c r="F103" s="25" t="s">
        <v>2869</v>
      </c>
      <c r="G103" s="25" t="e">
        <v>#N/A</v>
      </c>
      <c r="H103" s="25" t="s">
        <v>2949</v>
      </c>
      <c r="I103" s="31" t="b">
        <v>0</v>
      </c>
      <c r="J103" s="23" t="s">
        <v>317</v>
      </c>
      <c r="K103" s="23" t="s">
        <v>318</v>
      </c>
      <c r="L103" s="23" t="s">
        <v>143</v>
      </c>
      <c r="M103" s="43"/>
      <c r="N103" s="43"/>
      <c r="O103" s="43"/>
      <c r="P103" s="43"/>
    </row>
    <row r="104" spans="2:16" ht="38.25" customHeight="1">
      <c r="B104" s="29"/>
      <c r="C104" s="25"/>
      <c r="D104" s="30">
        <v>0</v>
      </c>
      <c r="E104" s="25" t="s">
        <v>1150</v>
      </c>
      <c r="F104" s="25" t="s">
        <v>2869</v>
      </c>
      <c r="G104" s="25" t="e">
        <v>#N/A</v>
      </c>
      <c r="H104" s="25" t="s">
        <v>2950</v>
      </c>
      <c r="I104" s="31" t="b">
        <v>0</v>
      </c>
      <c r="J104" s="23" t="s">
        <v>319</v>
      </c>
      <c r="K104" s="23" t="s">
        <v>320</v>
      </c>
      <c r="L104" s="23" t="s">
        <v>143</v>
      </c>
      <c r="M104" s="43"/>
      <c r="N104" s="43"/>
      <c r="O104" s="43"/>
      <c r="P104" s="43"/>
    </row>
    <row r="105" spans="2:16" ht="82.5" customHeight="1">
      <c r="B105" s="29"/>
      <c r="C105" s="25"/>
      <c r="D105" s="30">
        <v>0</v>
      </c>
      <c r="E105" s="25" t="s">
        <v>1147</v>
      </c>
      <c r="F105" s="25" t="s">
        <v>2869</v>
      </c>
      <c r="G105" s="25" t="e">
        <v>#N/A</v>
      </c>
      <c r="H105" s="25" t="s">
        <v>2951</v>
      </c>
      <c r="I105" s="31" t="b">
        <v>0</v>
      </c>
      <c r="J105" s="23" t="s">
        <v>321</v>
      </c>
      <c r="K105" s="23" t="s">
        <v>322</v>
      </c>
      <c r="L105" s="23" t="s">
        <v>143</v>
      </c>
      <c r="M105" s="43"/>
      <c r="N105" s="43"/>
      <c r="O105" s="43"/>
      <c r="P105" s="43"/>
    </row>
    <row r="106" spans="2:16" ht="101.7" customHeight="1">
      <c r="B106" s="29"/>
      <c r="C106" s="25"/>
      <c r="D106" s="30">
        <v>0</v>
      </c>
      <c r="E106" s="25" t="s">
        <v>1144</v>
      </c>
      <c r="F106" s="25" t="s">
        <v>2869</v>
      </c>
      <c r="G106" s="25" t="e">
        <v>#N/A</v>
      </c>
      <c r="H106" s="25" t="s">
        <v>2952</v>
      </c>
      <c r="I106" s="31" t="b">
        <v>0</v>
      </c>
      <c r="J106" s="23" t="s">
        <v>323</v>
      </c>
      <c r="K106" s="23" t="s">
        <v>324</v>
      </c>
      <c r="L106" s="23" t="s">
        <v>143</v>
      </c>
      <c r="M106" s="43"/>
      <c r="N106" s="43"/>
      <c r="O106" s="43"/>
      <c r="P106" s="43"/>
    </row>
    <row r="107" spans="2:16" ht="148.19999999999999" customHeight="1">
      <c r="B107" s="29"/>
      <c r="C107" s="25"/>
      <c r="D107" s="30">
        <v>0</v>
      </c>
      <c r="E107" s="25" t="s">
        <v>1141</v>
      </c>
      <c r="F107" s="25" t="s">
        <v>2869</v>
      </c>
      <c r="G107" s="25" t="e">
        <v>#N/A</v>
      </c>
      <c r="H107" s="25" t="s">
        <v>2953</v>
      </c>
      <c r="I107" s="31" t="b">
        <v>0</v>
      </c>
      <c r="J107" s="23" t="s">
        <v>325</v>
      </c>
      <c r="K107" s="23" t="s">
        <v>326</v>
      </c>
      <c r="L107" s="23" t="s">
        <v>143</v>
      </c>
      <c r="M107" s="43"/>
      <c r="N107" s="43"/>
      <c r="O107" s="43"/>
      <c r="P107" s="43"/>
    </row>
    <row r="108" spans="2:16" ht="253.5" customHeight="1">
      <c r="B108" s="22"/>
      <c r="C108" s="23"/>
      <c r="D108" s="21"/>
      <c r="E108" s="23"/>
      <c r="F108" s="25"/>
      <c r="G108" s="23"/>
      <c r="H108" s="25"/>
      <c r="I108" s="25"/>
      <c r="J108" s="23" t="s">
        <v>327</v>
      </c>
      <c r="K108" s="23" t="s">
        <v>328</v>
      </c>
      <c r="L108" s="23" t="s">
        <v>143</v>
      </c>
      <c r="M108" s="43"/>
      <c r="N108" s="43"/>
      <c r="O108" s="43"/>
      <c r="P108" s="43"/>
    </row>
    <row r="109" spans="2:16" ht="34.950000000000003" customHeight="1">
      <c r="B109" s="22"/>
      <c r="C109" s="23"/>
      <c r="D109" s="21"/>
      <c r="E109" s="23"/>
      <c r="F109" s="25"/>
      <c r="G109" s="23"/>
      <c r="H109" s="25"/>
      <c r="I109" s="25"/>
      <c r="J109" s="23" t="s">
        <v>329</v>
      </c>
      <c r="K109" s="23" t="s">
        <v>330</v>
      </c>
      <c r="L109" s="23" t="s">
        <v>143</v>
      </c>
      <c r="M109" s="43"/>
      <c r="N109" s="43"/>
      <c r="O109" s="43"/>
      <c r="P109" s="43"/>
    </row>
    <row r="110" spans="2:16" ht="150.44999999999999" customHeight="1">
      <c r="B110" s="29"/>
      <c r="C110" s="25"/>
      <c r="D110" s="30">
        <v>0</v>
      </c>
      <c r="E110" s="25" t="s">
        <v>1135</v>
      </c>
      <c r="F110" s="25" t="s">
        <v>2869</v>
      </c>
      <c r="G110" s="25" t="e">
        <v>#N/A</v>
      </c>
      <c r="H110" s="25" t="s">
        <v>2954</v>
      </c>
      <c r="I110" s="31" t="b">
        <v>0</v>
      </c>
      <c r="J110" s="23" t="s">
        <v>331</v>
      </c>
      <c r="K110" s="23" t="s">
        <v>332</v>
      </c>
      <c r="L110" s="23" t="s">
        <v>143</v>
      </c>
      <c r="M110" s="43"/>
      <c r="N110" s="43"/>
      <c r="O110" s="43"/>
      <c r="P110" s="43"/>
    </row>
    <row r="111" spans="2:16" ht="142.19999999999999" customHeight="1">
      <c r="B111" s="22"/>
      <c r="C111" s="23"/>
      <c r="D111" s="21"/>
      <c r="E111" s="23"/>
      <c r="F111" s="25"/>
      <c r="G111" s="23"/>
      <c r="H111" s="25"/>
      <c r="I111" s="25"/>
      <c r="J111" s="23" t="s">
        <v>333</v>
      </c>
      <c r="K111" s="23" t="s">
        <v>334</v>
      </c>
      <c r="L111" s="23" t="s">
        <v>143</v>
      </c>
      <c r="M111" s="43"/>
      <c r="N111" s="43"/>
      <c r="O111" s="43"/>
      <c r="P111" s="43"/>
    </row>
    <row r="112" spans="2:16" ht="40.200000000000003" customHeight="1">
      <c r="B112" s="29"/>
      <c r="C112" s="25"/>
      <c r="D112" s="30">
        <v>0</v>
      </c>
      <c r="E112" s="25" t="s">
        <v>1128</v>
      </c>
      <c r="F112" s="25" t="s">
        <v>2869</v>
      </c>
      <c r="G112" s="25" t="e">
        <v>#N/A</v>
      </c>
      <c r="H112" s="25" t="s">
        <v>2955</v>
      </c>
      <c r="I112" s="31" t="b">
        <v>0</v>
      </c>
      <c r="J112" s="23" t="s">
        <v>335</v>
      </c>
      <c r="K112" s="23" t="s">
        <v>336</v>
      </c>
      <c r="L112" s="23" t="s">
        <v>143</v>
      </c>
      <c r="M112" s="43"/>
      <c r="N112" s="43"/>
      <c r="O112" s="43"/>
      <c r="P112" s="43"/>
    </row>
    <row r="113" spans="2:16" ht="123.45" customHeight="1">
      <c r="B113" s="29"/>
      <c r="C113" s="25"/>
      <c r="D113" s="30">
        <v>0</v>
      </c>
      <c r="E113" s="25" t="s">
        <v>1125</v>
      </c>
      <c r="F113" s="25" t="s">
        <v>2869</v>
      </c>
      <c r="G113" s="25" t="e">
        <v>#N/A</v>
      </c>
      <c r="H113" s="25" t="s">
        <v>2956</v>
      </c>
      <c r="I113" s="31" t="b">
        <v>0</v>
      </c>
      <c r="J113" s="23" t="s">
        <v>337</v>
      </c>
      <c r="K113" s="23" t="s">
        <v>338</v>
      </c>
      <c r="L113" s="23" t="s">
        <v>143</v>
      </c>
      <c r="M113" s="43"/>
      <c r="N113" s="43"/>
      <c r="O113" s="43"/>
      <c r="P113" s="43"/>
    </row>
    <row r="114" spans="2:16" ht="49.95" customHeight="1">
      <c r="B114" s="29"/>
      <c r="C114" s="25"/>
      <c r="D114" s="30">
        <v>0</v>
      </c>
      <c r="E114" s="25" t="s">
        <v>1122</v>
      </c>
      <c r="F114" s="25" t="s">
        <v>2869</v>
      </c>
      <c r="G114" s="25" t="e">
        <v>#N/A</v>
      </c>
      <c r="H114" s="25" t="s">
        <v>2957</v>
      </c>
      <c r="I114" s="31" t="b">
        <v>0</v>
      </c>
      <c r="J114" s="23" t="s">
        <v>339</v>
      </c>
      <c r="K114" s="23" t="s">
        <v>340</v>
      </c>
      <c r="L114" s="23" t="s">
        <v>143</v>
      </c>
      <c r="M114" s="43"/>
      <c r="N114" s="43"/>
      <c r="O114" s="43"/>
      <c r="P114" s="43"/>
    </row>
    <row r="115" spans="2:16" ht="97.5" customHeight="1">
      <c r="B115" s="29"/>
      <c r="C115" s="25"/>
      <c r="D115" s="30">
        <v>0</v>
      </c>
      <c r="E115" s="25" t="s">
        <v>1119</v>
      </c>
      <c r="F115" s="25" t="s">
        <v>2869</v>
      </c>
      <c r="G115" s="25" t="e">
        <v>#N/A</v>
      </c>
      <c r="H115" s="25" t="s">
        <v>2958</v>
      </c>
      <c r="I115" s="31" t="b">
        <v>0</v>
      </c>
      <c r="J115" s="23" t="s">
        <v>341</v>
      </c>
      <c r="K115" s="23" t="s">
        <v>342</v>
      </c>
      <c r="L115" s="23" t="s">
        <v>143</v>
      </c>
      <c r="M115" s="43"/>
      <c r="N115" s="43"/>
      <c r="O115" s="43"/>
      <c r="P115" s="43"/>
    </row>
    <row r="116" spans="2:16" ht="30.6">
      <c r="B116" s="29"/>
      <c r="C116" s="25"/>
      <c r="D116" s="30">
        <v>0</v>
      </c>
      <c r="E116" s="25" t="s">
        <v>1116</v>
      </c>
      <c r="F116" s="25" t="s">
        <v>2869</v>
      </c>
      <c r="G116" s="25" t="e">
        <v>#N/A</v>
      </c>
      <c r="H116" s="25" t="s">
        <v>2959</v>
      </c>
      <c r="I116" s="31" t="b">
        <v>0</v>
      </c>
      <c r="J116" s="23" t="s">
        <v>343</v>
      </c>
      <c r="K116" s="23" t="s">
        <v>344</v>
      </c>
      <c r="L116" s="23" t="s">
        <v>143</v>
      </c>
      <c r="M116" s="43"/>
      <c r="N116" s="43"/>
      <c r="O116" s="43"/>
      <c r="P116" s="43"/>
    </row>
    <row r="117" spans="2:16" ht="20.399999999999999">
      <c r="B117" s="29" t="s">
        <v>1106</v>
      </c>
      <c r="C117" s="25"/>
      <c r="D117" s="30">
        <v>1</v>
      </c>
      <c r="E117" s="25"/>
      <c r="F117" s="25" t="s">
        <v>139</v>
      </c>
      <c r="G117" s="25" t="s">
        <v>139</v>
      </c>
      <c r="H117" s="25" t="s">
        <v>2868</v>
      </c>
      <c r="I117" s="31" t="s">
        <v>139</v>
      </c>
      <c r="J117" s="23" t="s">
        <v>345</v>
      </c>
      <c r="K117" s="23" t="s">
        <v>138</v>
      </c>
      <c r="L117" s="23" t="s">
        <v>139</v>
      </c>
      <c r="M117" s="43"/>
      <c r="N117" s="43"/>
      <c r="O117" s="43"/>
      <c r="P117" s="43"/>
    </row>
    <row r="118" spans="2:16" ht="30.6" hidden="1">
      <c r="B118" s="29"/>
      <c r="C118" s="25" t="s">
        <v>974</v>
      </c>
      <c r="D118" s="30">
        <v>1</v>
      </c>
      <c r="E118" s="25"/>
      <c r="F118" s="25" t="s">
        <v>139</v>
      </c>
      <c r="G118" s="25" t="s">
        <v>139</v>
      </c>
      <c r="H118" s="25" t="s">
        <v>2868</v>
      </c>
      <c r="I118" s="31" t="s">
        <v>139</v>
      </c>
      <c r="J118" s="23" t="s">
        <v>138</v>
      </c>
      <c r="K118" s="23" t="s">
        <v>138</v>
      </c>
      <c r="L118" s="23" t="s">
        <v>139</v>
      </c>
      <c r="M118" s="43"/>
      <c r="N118" s="43"/>
      <c r="O118" s="43"/>
      <c r="P118" s="43"/>
    </row>
    <row r="119" spans="2:16" ht="30.6">
      <c r="B119" s="29"/>
      <c r="C119" s="25"/>
      <c r="D119" s="30">
        <v>0</v>
      </c>
      <c r="E119" s="25" t="s">
        <v>1113</v>
      </c>
      <c r="F119" s="25" t="s">
        <v>2869</v>
      </c>
      <c r="G119" s="25" t="e">
        <v>#N/A</v>
      </c>
      <c r="H119" s="25" t="s">
        <v>2960</v>
      </c>
      <c r="I119" s="31" t="b">
        <v>0</v>
      </c>
      <c r="J119" s="23" t="s">
        <v>346</v>
      </c>
      <c r="K119" s="23" t="s">
        <v>347</v>
      </c>
      <c r="L119" s="23" t="s">
        <v>143</v>
      </c>
      <c r="M119" s="43"/>
      <c r="N119" s="43"/>
      <c r="O119" s="43"/>
      <c r="P119" s="43"/>
    </row>
    <row r="120" spans="2:16" ht="52.5" customHeight="1">
      <c r="B120" s="29"/>
      <c r="C120" s="25"/>
      <c r="D120" s="30">
        <v>0</v>
      </c>
      <c r="E120" s="25" t="s">
        <v>1110</v>
      </c>
      <c r="F120" s="25" t="s">
        <v>2869</v>
      </c>
      <c r="G120" s="25" t="e">
        <v>#N/A</v>
      </c>
      <c r="H120" s="25" t="s">
        <v>2961</v>
      </c>
      <c r="I120" s="31" t="b">
        <v>0</v>
      </c>
      <c r="J120" s="23" t="s">
        <v>348</v>
      </c>
      <c r="K120" s="23" t="s">
        <v>349</v>
      </c>
      <c r="L120" s="23" t="s">
        <v>143</v>
      </c>
      <c r="M120" s="43"/>
      <c r="N120" s="43"/>
      <c r="O120" s="43"/>
      <c r="P120" s="43"/>
    </row>
    <row r="121" spans="2:16" ht="22.5" customHeight="1">
      <c r="B121" s="29"/>
      <c r="C121" s="25"/>
      <c r="D121" s="30">
        <v>0</v>
      </c>
      <c r="E121" s="25" t="s">
        <v>1107</v>
      </c>
      <c r="F121" s="25" t="s">
        <v>2869</v>
      </c>
      <c r="G121" s="25" t="e">
        <v>#N/A</v>
      </c>
      <c r="H121" s="25" t="s">
        <v>2962</v>
      </c>
      <c r="I121" s="31" t="b">
        <v>0</v>
      </c>
      <c r="J121" s="23" t="s">
        <v>350</v>
      </c>
      <c r="K121" s="23" t="s">
        <v>351</v>
      </c>
      <c r="L121" s="23" t="s">
        <v>143</v>
      </c>
      <c r="M121" s="43"/>
      <c r="N121" s="43"/>
      <c r="O121" s="43"/>
      <c r="P121" s="43"/>
    </row>
    <row r="122" spans="2:16" ht="45.45" customHeight="1">
      <c r="B122" s="29"/>
      <c r="C122" s="25"/>
      <c r="D122" s="30">
        <v>0</v>
      </c>
      <c r="E122" s="25" t="s">
        <v>1103</v>
      </c>
      <c r="F122" s="25" t="s">
        <v>2869</v>
      </c>
      <c r="G122" s="25" t="e">
        <v>#N/A</v>
      </c>
      <c r="H122" s="25" t="s">
        <v>2963</v>
      </c>
      <c r="I122" s="31" t="b">
        <v>0</v>
      </c>
      <c r="J122" s="23" t="s">
        <v>352</v>
      </c>
      <c r="K122" s="23" t="s">
        <v>353</v>
      </c>
      <c r="L122" s="23" t="s">
        <v>143</v>
      </c>
      <c r="M122" s="43"/>
      <c r="N122" s="43"/>
      <c r="O122" s="43"/>
      <c r="P122" s="43"/>
    </row>
    <row r="123" spans="2:16" ht="24.45" customHeight="1">
      <c r="B123" s="29" t="s">
        <v>1093</v>
      </c>
      <c r="C123" s="25"/>
      <c r="D123" s="30">
        <v>1</v>
      </c>
      <c r="E123" s="25"/>
      <c r="F123" s="25" t="s">
        <v>139</v>
      </c>
      <c r="G123" s="25" t="s">
        <v>139</v>
      </c>
      <c r="H123" s="25" t="s">
        <v>2868</v>
      </c>
      <c r="I123" s="31" t="s">
        <v>139</v>
      </c>
      <c r="J123" s="23" t="s">
        <v>354</v>
      </c>
      <c r="K123" s="23" t="s">
        <v>138</v>
      </c>
      <c r="L123" s="23" t="s">
        <v>139</v>
      </c>
      <c r="M123" s="43"/>
      <c r="N123" s="43"/>
      <c r="O123" s="43"/>
      <c r="P123" s="43"/>
    </row>
    <row r="124" spans="2:16" ht="30.6" hidden="1">
      <c r="B124" s="29"/>
      <c r="C124" s="25" t="s">
        <v>974</v>
      </c>
      <c r="D124" s="30">
        <v>1</v>
      </c>
      <c r="E124" s="25"/>
      <c r="F124" s="25" t="s">
        <v>139</v>
      </c>
      <c r="G124" s="25" t="s">
        <v>139</v>
      </c>
      <c r="H124" s="25" t="s">
        <v>2868</v>
      </c>
      <c r="I124" s="31" t="s">
        <v>139</v>
      </c>
      <c r="J124" s="23" t="s">
        <v>138</v>
      </c>
      <c r="K124" s="23" t="s">
        <v>138</v>
      </c>
      <c r="L124" s="23" t="s">
        <v>139</v>
      </c>
      <c r="M124" s="43"/>
      <c r="N124" s="43"/>
      <c r="O124" s="43"/>
      <c r="P124" s="43"/>
    </row>
    <row r="125" spans="2:16" ht="42" customHeight="1">
      <c r="B125" s="29"/>
      <c r="C125" s="25"/>
      <c r="D125" s="30">
        <v>0</v>
      </c>
      <c r="E125" s="25" t="s">
        <v>1100</v>
      </c>
      <c r="F125" s="25" t="s">
        <v>2869</v>
      </c>
      <c r="G125" s="25" t="e">
        <v>#N/A</v>
      </c>
      <c r="H125" s="25" t="s">
        <v>2964</v>
      </c>
      <c r="I125" s="31" t="b">
        <v>0</v>
      </c>
      <c r="J125" s="23" t="s">
        <v>355</v>
      </c>
      <c r="K125" s="23" t="s">
        <v>356</v>
      </c>
      <c r="L125" s="23" t="s">
        <v>143</v>
      </c>
      <c r="M125" s="43"/>
      <c r="N125" s="43"/>
      <c r="O125" s="43"/>
      <c r="P125" s="43"/>
    </row>
    <row r="126" spans="2:16" ht="40.5" customHeight="1">
      <c r="B126" s="29"/>
      <c r="C126" s="25"/>
      <c r="D126" s="30">
        <v>0</v>
      </c>
      <c r="E126" s="25" t="s">
        <v>1097</v>
      </c>
      <c r="F126" s="25" t="s">
        <v>2869</v>
      </c>
      <c r="G126" s="25" t="e">
        <v>#N/A</v>
      </c>
      <c r="H126" s="25" t="s">
        <v>2965</v>
      </c>
      <c r="I126" s="31" t="b">
        <v>0</v>
      </c>
      <c r="J126" s="23" t="s">
        <v>357</v>
      </c>
      <c r="K126" s="23" t="s">
        <v>358</v>
      </c>
      <c r="L126" s="23" t="s">
        <v>143</v>
      </c>
      <c r="M126" s="43"/>
      <c r="N126" s="43"/>
      <c r="O126" s="43"/>
      <c r="P126" s="43"/>
    </row>
    <row r="127" spans="2:16" ht="30.6">
      <c r="B127" s="29"/>
      <c r="C127" s="25"/>
      <c r="D127" s="30">
        <v>0</v>
      </c>
      <c r="E127" s="25" t="s">
        <v>1094</v>
      </c>
      <c r="F127" s="25" t="s">
        <v>2869</v>
      </c>
      <c r="G127" s="25" t="e">
        <v>#N/A</v>
      </c>
      <c r="H127" s="25" t="s">
        <v>2966</v>
      </c>
      <c r="I127" s="31" t="b">
        <v>0</v>
      </c>
      <c r="J127" s="23" t="s">
        <v>359</v>
      </c>
      <c r="K127" s="23" t="s">
        <v>360</v>
      </c>
      <c r="L127" s="23" t="s">
        <v>143</v>
      </c>
      <c r="M127" s="43"/>
      <c r="N127" s="43"/>
      <c r="O127" s="43"/>
      <c r="P127" s="43"/>
    </row>
    <row r="128" spans="2:16" ht="112.95" customHeight="1">
      <c r="B128" s="29"/>
      <c r="C128" s="25"/>
      <c r="D128" s="30">
        <v>0</v>
      </c>
      <c r="E128" s="25" t="s">
        <v>1090</v>
      </c>
      <c r="F128" s="25" t="s">
        <v>2869</v>
      </c>
      <c r="G128" s="25" t="e">
        <v>#N/A</v>
      </c>
      <c r="H128" s="25" t="s">
        <v>2967</v>
      </c>
      <c r="I128" s="31" t="b">
        <v>0</v>
      </c>
      <c r="J128" s="23" t="s">
        <v>361</v>
      </c>
      <c r="K128" s="23" t="s">
        <v>362</v>
      </c>
      <c r="L128" s="23" t="s">
        <v>143</v>
      </c>
      <c r="M128" s="43"/>
      <c r="N128" s="43"/>
      <c r="O128" s="43"/>
      <c r="P128" s="43"/>
    </row>
    <row r="129" spans="2:16" ht="55.2" customHeight="1">
      <c r="B129" s="29" t="s">
        <v>1074</v>
      </c>
      <c r="C129" s="25"/>
      <c r="D129" s="30">
        <v>1</v>
      </c>
      <c r="E129" s="25"/>
      <c r="F129" s="25" t="s">
        <v>139</v>
      </c>
      <c r="G129" s="25" t="s">
        <v>139</v>
      </c>
      <c r="H129" s="25" t="s">
        <v>2868</v>
      </c>
      <c r="I129" s="31" t="s">
        <v>139</v>
      </c>
      <c r="J129" s="23" t="s">
        <v>363</v>
      </c>
      <c r="K129" s="23" t="s">
        <v>138</v>
      </c>
      <c r="L129" s="23" t="s">
        <v>139</v>
      </c>
      <c r="M129" s="43"/>
      <c r="N129" s="43"/>
      <c r="O129" s="43"/>
      <c r="P129" s="43"/>
    </row>
    <row r="130" spans="2:16" ht="30.6" hidden="1">
      <c r="B130" s="29"/>
      <c r="C130" s="25" t="s">
        <v>974</v>
      </c>
      <c r="D130" s="30">
        <v>1</v>
      </c>
      <c r="E130" s="25"/>
      <c r="F130" s="25" t="s">
        <v>139</v>
      </c>
      <c r="G130" s="25" t="s">
        <v>139</v>
      </c>
      <c r="H130" s="25" t="s">
        <v>2868</v>
      </c>
      <c r="I130" s="31" t="s">
        <v>139</v>
      </c>
      <c r="J130" s="23" t="s">
        <v>138</v>
      </c>
      <c r="K130" s="23" t="s">
        <v>138</v>
      </c>
      <c r="L130" s="23" t="s">
        <v>139</v>
      </c>
      <c r="M130" s="43"/>
      <c r="N130" s="43"/>
      <c r="O130" s="43"/>
      <c r="P130" s="43"/>
    </row>
    <row r="131" spans="2:16" ht="52.5" customHeight="1">
      <c r="B131" s="29"/>
      <c r="C131" s="25"/>
      <c r="D131" s="30">
        <v>0</v>
      </c>
      <c r="E131" s="25" t="s">
        <v>1087</v>
      </c>
      <c r="F131" s="25" t="s">
        <v>2869</v>
      </c>
      <c r="G131" s="25" t="e">
        <v>#N/A</v>
      </c>
      <c r="H131" s="25" t="s">
        <v>2968</v>
      </c>
      <c r="I131" s="31" t="b">
        <v>0</v>
      </c>
      <c r="J131" s="23" t="s">
        <v>364</v>
      </c>
      <c r="K131" s="23" t="s">
        <v>365</v>
      </c>
      <c r="L131" s="23" t="s">
        <v>143</v>
      </c>
      <c r="M131" s="43"/>
      <c r="N131" s="43"/>
      <c r="O131" s="43"/>
      <c r="P131" s="43"/>
    </row>
    <row r="132" spans="2:16" ht="39.75" customHeight="1">
      <c r="B132" s="29"/>
      <c r="C132" s="25"/>
      <c r="D132" s="30">
        <v>0</v>
      </c>
      <c r="E132" s="25" t="s">
        <v>1084</v>
      </c>
      <c r="F132" s="25" t="s">
        <v>2869</v>
      </c>
      <c r="G132" s="25" t="e">
        <v>#N/A</v>
      </c>
      <c r="H132" s="25" t="s">
        <v>2969</v>
      </c>
      <c r="I132" s="31" t="b">
        <v>0</v>
      </c>
      <c r="J132" s="23" t="s">
        <v>366</v>
      </c>
      <c r="K132" s="23" t="s">
        <v>367</v>
      </c>
      <c r="L132" s="23" t="s">
        <v>143</v>
      </c>
      <c r="M132" s="43"/>
      <c r="N132" s="43"/>
      <c r="O132" s="43"/>
      <c r="P132" s="43"/>
    </row>
    <row r="133" spans="2:16" ht="85.5" customHeight="1">
      <c r="B133" s="29"/>
      <c r="C133" s="25"/>
      <c r="D133" s="30">
        <v>0</v>
      </c>
      <c r="E133" s="25" t="s">
        <v>1081</v>
      </c>
      <c r="F133" s="25" t="s">
        <v>2869</v>
      </c>
      <c r="G133" s="25" t="e">
        <v>#N/A</v>
      </c>
      <c r="H133" s="25" t="s">
        <v>2970</v>
      </c>
      <c r="I133" s="31" t="b">
        <v>0</v>
      </c>
      <c r="J133" s="23" t="s">
        <v>368</v>
      </c>
      <c r="K133" s="23" t="s">
        <v>369</v>
      </c>
      <c r="L133" s="23" t="s">
        <v>143</v>
      </c>
      <c r="M133" s="43"/>
      <c r="N133" s="43"/>
      <c r="O133" s="43"/>
      <c r="P133" s="43"/>
    </row>
    <row r="134" spans="2:16" ht="79.95" customHeight="1">
      <c r="B134" s="29"/>
      <c r="C134" s="25"/>
      <c r="D134" s="30">
        <v>0</v>
      </c>
      <c r="E134" s="25" t="s">
        <v>1078</v>
      </c>
      <c r="F134" s="25" t="s">
        <v>2869</v>
      </c>
      <c r="G134" s="25" t="e">
        <v>#N/A</v>
      </c>
      <c r="H134" s="25" t="s">
        <v>2971</v>
      </c>
      <c r="I134" s="31" t="b">
        <v>0</v>
      </c>
      <c r="J134" s="23" t="s">
        <v>370</v>
      </c>
      <c r="K134" s="23" t="s">
        <v>371</v>
      </c>
      <c r="L134" s="23" t="s">
        <v>143</v>
      </c>
      <c r="M134" s="43"/>
      <c r="N134" s="43"/>
      <c r="O134" s="43"/>
      <c r="P134" s="43"/>
    </row>
    <row r="135" spans="2:16" ht="30.6">
      <c r="B135" s="29"/>
      <c r="C135" s="25"/>
      <c r="D135" s="30">
        <v>0</v>
      </c>
      <c r="E135" s="25" t="s">
        <v>1075</v>
      </c>
      <c r="F135" s="25" t="s">
        <v>2869</v>
      </c>
      <c r="G135" s="25" t="e">
        <v>#N/A</v>
      </c>
      <c r="H135" s="25" t="s">
        <v>2972</v>
      </c>
      <c r="I135" s="31" t="b">
        <v>0</v>
      </c>
      <c r="J135" s="23" t="s">
        <v>372</v>
      </c>
      <c r="K135" s="23" t="s">
        <v>373</v>
      </c>
      <c r="L135" s="23" t="s">
        <v>143</v>
      </c>
      <c r="M135" s="43"/>
      <c r="N135" s="43"/>
      <c r="O135" s="43"/>
      <c r="P135" s="43"/>
    </row>
    <row r="136" spans="2:16" ht="51.75" customHeight="1">
      <c r="B136" s="29"/>
      <c r="C136" s="25"/>
      <c r="D136" s="30">
        <v>0</v>
      </c>
      <c r="E136" s="25" t="s">
        <v>1071</v>
      </c>
      <c r="F136" s="25" t="s">
        <v>2869</v>
      </c>
      <c r="G136" s="25" t="e">
        <v>#N/A</v>
      </c>
      <c r="H136" s="25" t="s">
        <v>2973</v>
      </c>
      <c r="I136" s="31" t="b">
        <v>0</v>
      </c>
      <c r="J136" s="23" t="s">
        <v>374</v>
      </c>
      <c r="K136" s="23" t="s">
        <v>375</v>
      </c>
      <c r="L136" s="23" t="s">
        <v>143</v>
      </c>
      <c r="M136" s="43"/>
      <c r="N136" s="43"/>
      <c r="O136" s="43"/>
      <c r="P136" s="43"/>
    </row>
    <row r="137" spans="2:16" ht="20.399999999999999">
      <c r="B137" s="29" t="s">
        <v>1070</v>
      </c>
      <c r="C137" s="25"/>
      <c r="D137" s="30">
        <v>1</v>
      </c>
      <c r="E137" s="25"/>
      <c r="F137" s="25" t="s">
        <v>139</v>
      </c>
      <c r="G137" s="25" t="s">
        <v>139</v>
      </c>
      <c r="H137" s="25" t="s">
        <v>2868</v>
      </c>
      <c r="I137" s="31" t="s">
        <v>139</v>
      </c>
      <c r="J137" s="23" t="s">
        <v>376</v>
      </c>
      <c r="K137" s="23" t="s">
        <v>138</v>
      </c>
      <c r="L137" s="23" t="s">
        <v>139</v>
      </c>
      <c r="M137" s="43"/>
      <c r="N137" s="43"/>
      <c r="O137" s="43"/>
      <c r="P137" s="43"/>
    </row>
    <row r="138" spans="2:16" ht="30.6" hidden="1">
      <c r="B138" s="29"/>
      <c r="C138" s="25" t="s">
        <v>974</v>
      </c>
      <c r="D138" s="30">
        <v>1</v>
      </c>
      <c r="E138" s="25"/>
      <c r="F138" s="25" t="s">
        <v>139</v>
      </c>
      <c r="G138" s="25" t="s">
        <v>139</v>
      </c>
      <c r="H138" s="25" t="s">
        <v>2868</v>
      </c>
      <c r="I138" s="31" t="s">
        <v>139</v>
      </c>
      <c r="J138" s="23" t="s">
        <v>138</v>
      </c>
      <c r="K138" s="23" t="s">
        <v>138</v>
      </c>
      <c r="L138" s="23" t="s">
        <v>139</v>
      </c>
      <c r="M138" s="43"/>
      <c r="N138" s="43"/>
      <c r="O138" s="43"/>
      <c r="P138" s="43"/>
    </row>
    <row r="139" spans="2:16" ht="41.25" customHeight="1">
      <c r="B139" s="29"/>
      <c r="C139" s="25"/>
      <c r="D139" s="30">
        <v>0</v>
      </c>
      <c r="E139" s="25" t="s">
        <v>1067</v>
      </c>
      <c r="F139" s="25" t="s">
        <v>2869</v>
      </c>
      <c r="G139" s="25" t="e">
        <v>#N/A</v>
      </c>
      <c r="H139" s="25" t="s">
        <v>2974</v>
      </c>
      <c r="I139" s="31" t="b">
        <v>0</v>
      </c>
      <c r="J139" s="23" t="s">
        <v>377</v>
      </c>
      <c r="K139" s="23" t="s">
        <v>378</v>
      </c>
      <c r="L139" s="23" t="s">
        <v>143</v>
      </c>
      <c r="M139" s="43"/>
      <c r="N139" s="43"/>
      <c r="O139" s="43"/>
      <c r="P139" s="43"/>
    </row>
    <row r="140" spans="2:16" ht="66" customHeight="1">
      <c r="B140" s="29" t="s">
        <v>1032</v>
      </c>
      <c r="C140" s="25"/>
      <c r="D140" s="30">
        <v>1</v>
      </c>
      <c r="E140" s="25"/>
      <c r="F140" s="25" t="s">
        <v>139</v>
      </c>
      <c r="G140" s="25" t="s">
        <v>139</v>
      </c>
      <c r="H140" s="25" t="s">
        <v>2868</v>
      </c>
      <c r="I140" s="31" t="s">
        <v>139</v>
      </c>
      <c r="J140" s="23" t="s">
        <v>379</v>
      </c>
      <c r="K140" s="23" t="s">
        <v>380</v>
      </c>
      <c r="L140" s="23" t="s">
        <v>139</v>
      </c>
      <c r="M140" s="43"/>
      <c r="N140" s="43"/>
      <c r="O140" s="43"/>
      <c r="P140" s="43"/>
    </row>
    <row r="141" spans="2:16" ht="30.6">
      <c r="B141" s="29"/>
      <c r="C141" s="25" t="s">
        <v>1054</v>
      </c>
      <c r="D141" s="30">
        <v>1</v>
      </c>
      <c r="E141" s="25"/>
      <c r="F141" s="25" t="s">
        <v>139</v>
      </c>
      <c r="G141" s="25" t="s">
        <v>139</v>
      </c>
      <c r="H141" s="25" t="s">
        <v>2868</v>
      </c>
      <c r="I141" s="31" t="s">
        <v>139</v>
      </c>
      <c r="J141" s="23" t="s">
        <v>381</v>
      </c>
      <c r="K141" s="23" t="s">
        <v>138</v>
      </c>
      <c r="L141" s="23" t="s">
        <v>139</v>
      </c>
      <c r="M141" s="43"/>
      <c r="N141" s="43"/>
      <c r="O141" s="43"/>
      <c r="P141" s="43"/>
    </row>
    <row r="142" spans="2:16" ht="63" customHeight="1">
      <c r="B142" s="29"/>
      <c r="C142" s="25"/>
      <c r="D142" s="30">
        <v>0</v>
      </c>
      <c r="E142" s="25" t="s">
        <v>1064</v>
      </c>
      <c r="F142" s="25" t="s">
        <v>2869</v>
      </c>
      <c r="G142" s="25" t="e">
        <v>#N/A</v>
      </c>
      <c r="H142" s="25" t="s">
        <v>2975</v>
      </c>
      <c r="I142" s="31" t="b">
        <v>0</v>
      </c>
      <c r="J142" s="23" t="s">
        <v>382</v>
      </c>
      <c r="K142" s="23" t="s">
        <v>383</v>
      </c>
      <c r="L142" s="23" t="s">
        <v>143</v>
      </c>
      <c r="M142" s="43"/>
      <c r="N142" s="43"/>
      <c r="O142" s="43"/>
      <c r="P142" s="43"/>
    </row>
    <row r="143" spans="2:16" ht="30.6">
      <c r="B143" s="29"/>
      <c r="C143" s="25"/>
      <c r="D143" s="30">
        <v>0</v>
      </c>
      <c r="E143" s="25" t="s">
        <v>1061</v>
      </c>
      <c r="F143" s="25" t="s">
        <v>2869</v>
      </c>
      <c r="G143" s="25" t="e">
        <v>#N/A</v>
      </c>
      <c r="H143" s="25" t="s">
        <v>2976</v>
      </c>
      <c r="I143" s="31" t="b">
        <v>0</v>
      </c>
      <c r="J143" s="23" t="s">
        <v>384</v>
      </c>
      <c r="K143" s="23" t="s">
        <v>385</v>
      </c>
      <c r="L143" s="23" t="s">
        <v>143</v>
      </c>
      <c r="M143" s="43"/>
      <c r="N143" s="43"/>
      <c r="O143" s="43"/>
      <c r="P143" s="43"/>
    </row>
    <row r="144" spans="2:16" ht="30.6">
      <c r="B144" s="29"/>
      <c r="C144" s="25"/>
      <c r="D144" s="30">
        <v>0</v>
      </c>
      <c r="E144" s="25" t="s">
        <v>1058</v>
      </c>
      <c r="F144" s="25" t="s">
        <v>2869</v>
      </c>
      <c r="G144" s="25" t="e">
        <v>#N/A</v>
      </c>
      <c r="H144" s="25" t="s">
        <v>2977</v>
      </c>
      <c r="I144" s="31" t="b">
        <v>0</v>
      </c>
      <c r="J144" s="23" t="s">
        <v>386</v>
      </c>
      <c r="K144" s="23" t="s">
        <v>387</v>
      </c>
      <c r="L144" s="23" t="s">
        <v>143</v>
      </c>
      <c r="M144" s="43"/>
      <c r="N144" s="43"/>
      <c r="O144" s="43"/>
      <c r="P144" s="43"/>
    </row>
    <row r="145" spans="2:16" ht="30.6">
      <c r="B145" s="29"/>
      <c r="C145" s="25"/>
      <c r="D145" s="30">
        <v>0</v>
      </c>
      <c r="E145" s="25" t="s">
        <v>1055</v>
      </c>
      <c r="F145" s="25" t="s">
        <v>2869</v>
      </c>
      <c r="G145" s="25" t="e">
        <v>#N/A</v>
      </c>
      <c r="H145" s="25" t="s">
        <v>2978</v>
      </c>
      <c r="I145" s="31" t="b">
        <v>0</v>
      </c>
      <c r="J145" s="23" t="s">
        <v>388</v>
      </c>
      <c r="K145" s="23" t="s">
        <v>389</v>
      </c>
      <c r="L145" s="23" t="s">
        <v>143</v>
      </c>
      <c r="M145" s="43"/>
      <c r="N145" s="43"/>
      <c r="O145" s="43"/>
      <c r="P145" s="43"/>
    </row>
    <row r="146" spans="2:16" ht="40.5" customHeight="1">
      <c r="B146" s="29"/>
      <c r="C146" s="25"/>
      <c r="D146" s="30">
        <v>0</v>
      </c>
      <c r="E146" s="25" t="s">
        <v>1051</v>
      </c>
      <c r="F146" s="25" t="s">
        <v>2869</v>
      </c>
      <c r="G146" s="25" t="e">
        <v>#N/A</v>
      </c>
      <c r="H146" s="25" t="s">
        <v>2979</v>
      </c>
      <c r="I146" s="31" t="b">
        <v>0</v>
      </c>
      <c r="J146" s="23" t="s">
        <v>390</v>
      </c>
      <c r="K146" s="23" t="s">
        <v>391</v>
      </c>
      <c r="L146" s="23" t="s">
        <v>143</v>
      </c>
      <c r="M146" s="43"/>
      <c r="N146" s="43"/>
      <c r="O146" s="43"/>
      <c r="P146" s="43"/>
    </row>
    <row r="147" spans="2:16" ht="40.5" customHeight="1">
      <c r="B147" s="29"/>
      <c r="C147" s="25" t="s">
        <v>1043</v>
      </c>
      <c r="D147" s="30">
        <v>1</v>
      </c>
      <c r="E147" s="25"/>
      <c r="F147" s="25" t="s">
        <v>139</v>
      </c>
      <c r="G147" s="25" t="s">
        <v>139</v>
      </c>
      <c r="H147" s="25" t="s">
        <v>2868</v>
      </c>
      <c r="I147" s="31" t="s">
        <v>139</v>
      </c>
      <c r="J147" s="23" t="s">
        <v>392</v>
      </c>
      <c r="K147" s="23" t="s">
        <v>138</v>
      </c>
      <c r="L147" s="23" t="s">
        <v>139</v>
      </c>
      <c r="M147" s="43"/>
      <c r="N147" s="43"/>
      <c r="O147" s="43"/>
      <c r="P147" s="43"/>
    </row>
    <row r="148" spans="2:16" ht="42" customHeight="1">
      <c r="B148" s="29"/>
      <c r="C148" s="25"/>
      <c r="D148" s="30">
        <v>0</v>
      </c>
      <c r="E148" s="25" t="s">
        <v>1047</v>
      </c>
      <c r="F148" s="25" t="s">
        <v>2869</v>
      </c>
      <c r="G148" s="25" t="e">
        <v>#N/A</v>
      </c>
      <c r="H148" s="25" t="s">
        <v>2980</v>
      </c>
      <c r="I148" s="31" t="b">
        <v>0</v>
      </c>
      <c r="J148" s="23" t="s">
        <v>393</v>
      </c>
      <c r="K148" s="23" t="s">
        <v>394</v>
      </c>
      <c r="L148" s="23" t="s">
        <v>143</v>
      </c>
      <c r="M148" s="43"/>
      <c r="N148" s="43"/>
      <c r="O148" s="43"/>
      <c r="P148" s="43"/>
    </row>
    <row r="149" spans="2:16" ht="30.6">
      <c r="B149" s="29"/>
      <c r="C149" s="25"/>
      <c r="D149" s="30">
        <v>0</v>
      </c>
      <c r="E149" s="25" t="s">
        <v>1044</v>
      </c>
      <c r="F149" s="25" t="s">
        <v>2869</v>
      </c>
      <c r="G149" s="25" t="e">
        <v>#N/A</v>
      </c>
      <c r="H149" s="25" t="s">
        <v>2981</v>
      </c>
      <c r="I149" s="31" t="b">
        <v>0</v>
      </c>
      <c r="J149" s="23" t="s">
        <v>395</v>
      </c>
      <c r="K149" s="23" t="s">
        <v>396</v>
      </c>
      <c r="L149" s="23" t="s">
        <v>143</v>
      </c>
      <c r="M149" s="43"/>
      <c r="N149" s="43"/>
      <c r="O149" s="43"/>
      <c r="P149" s="43"/>
    </row>
    <row r="150" spans="2:16" ht="42.75" customHeight="1">
      <c r="B150" s="29"/>
      <c r="C150" s="25"/>
      <c r="D150" s="30">
        <v>0</v>
      </c>
      <c r="E150" s="25" t="s">
        <v>1040</v>
      </c>
      <c r="F150" s="25" t="s">
        <v>2869</v>
      </c>
      <c r="G150" s="25" t="e">
        <v>#N/A</v>
      </c>
      <c r="H150" s="25" t="s">
        <v>2982</v>
      </c>
      <c r="I150" s="31" t="b">
        <v>0</v>
      </c>
      <c r="J150" s="23" t="s">
        <v>397</v>
      </c>
      <c r="K150" s="23" t="s">
        <v>398</v>
      </c>
      <c r="L150" s="23" t="s">
        <v>143</v>
      </c>
      <c r="M150" s="43"/>
      <c r="N150" s="43"/>
      <c r="O150" s="43"/>
      <c r="P150" s="43"/>
    </row>
    <row r="151" spans="2:16" ht="40.799999999999997">
      <c r="B151" s="29"/>
      <c r="C151" s="25" t="s">
        <v>1033</v>
      </c>
      <c r="D151" s="30">
        <v>1</v>
      </c>
      <c r="E151" s="25"/>
      <c r="F151" s="25" t="s">
        <v>139</v>
      </c>
      <c r="G151" s="25" t="s">
        <v>139</v>
      </c>
      <c r="H151" s="25" t="s">
        <v>2868</v>
      </c>
      <c r="I151" s="31" t="s">
        <v>139</v>
      </c>
      <c r="J151" s="23" t="s">
        <v>399</v>
      </c>
      <c r="K151" s="23" t="s">
        <v>138</v>
      </c>
      <c r="L151" s="23" t="s">
        <v>139</v>
      </c>
      <c r="M151" s="43"/>
      <c r="N151" s="43"/>
      <c r="O151" s="43"/>
      <c r="P151" s="43"/>
    </row>
    <row r="152" spans="2:16" ht="45" customHeight="1">
      <c r="B152" s="29"/>
      <c r="C152" s="25"/>
      <c r="D152" s="30">
        <v>0</v>
      </c>
      <c r="E152" s="25" t="s">
        <v>1037</v>
      </c>
      <c r="F152" s="25" t="s">
        <v>2869</v>
      </c>
      <c r="G152" s="25" t="e">
        <v>#N/A</v>
      </c>
      <c r="H152" s="25" t="s">
        <v>2983</v>
      </c>
      <c r="I152" s="31" t="b">
        <v>0</v>
      </c>
      <c r="J152" s="23" t="s">
        <v>400</v>
      </c>
      <c r="K152" s="23" t="s">
        <v>401</v>
      </c>
      <c r="L152" s="23" t="s">
        <v>143</v>
      </c>
      <c r="M152" s="43"/>
      <c r="N152" s="43"/>
      <c r="O152" s="43"/>
      <c r="P152" s="43"/>
    </row>
    <row r="153" spans="2:16" ht="30.6">
      <c r="B153" s="29"/>
      <c r="C153" s="25"/>
      <c r="D153" s="30">
        <v>0</v>
      </c>
      <c r="E153" s="25" t="s">
        <v>1034</v>
      </c>
      <c r="F153" s="25" t="s">
        <v>2869</v>
      </c>
      <c r="G153" s="25" t="e">
        <v>#N/A</v>
      </c>
      <c r="H153" s="25" t="s">
        <v>2984</v>
      </c>
      <c r="I153" s="31" t="b">
        <v>0</v>
      </c>
      <c r="J153" s="23" t="s">
        <v>402</v>
      </c>
      <c r="K153" s="23" t="s">
        <v>403</v>
      </c>
      <c r="L153" s="23" t="s">
        <v>143</v>
      </c>
      <c r="M153" s="43"/>
      <c r="N153" s="43"/>
      <c r="O153" s="43"/>
      <c r="P153" s="43"/>
    </row>
    <row r="154" spans="2:16" ht="30.6">
      <c r="B154" s="29"/>
      <c r="C154" s="25"/>
      <c r="D154" s="30">
        <v>0</v>
      </c>
      <c r="E154" s="25" t="s">
        <v>1029</v>
      </c>
      <c r="F154" s="25" t="s">
        <v>2869</v>
      </c>
      <c r="G154" s="25" t="e">
        <v>#N/A</v>
      </c>
      <c r="H154" s="25" t="s">
        <v>2985</v>
      </c>
      <c r="I154" s="31" t="b">
        <v>0</v>
      </c>
      <c r="J154" s="23" t="s">
        <v>404</v>
      </c>
      <c r="K154" s="23" t="s">
        <v>405</v>
      </c>
      <c r="L154" s="23" t="s">
        <v>143</v>
      </c>
      <c r="M154" s="43"/>
      <c r="N154" s="43"/>
      <c r="O154" s="43"/>
      <c r="P154" s="43"/>
    </row>
    <row r="155" spans="2:16" ht="24.45" customHeight="1">
      <c r="B155" s="29" t="s">
        <v>978</v>
      </c>
      <c r="C155" s="25"/>
      <c r="D155" s="30">
        <v>1</v>
      </c>
      <c r="E155" s="25"/>
      <c r="F155" s="25" t="s">
        <v>139</v>
      </c>
      <c r="G155" s="25" t="s">
        <v>139</v>
      </c>
      <c r="H155" s="25" t="s">
        <v>2868</v>
      </c>
      <c r="I155" s="31" t="s">
        <v>139</v>
      </c>
      <c r="J155" s="23" t="s">
        <v>406</v>
      </c>
      <c r="K155" s="23" t="s">
        <v>138</v>
      </c>
      <c r="L155" s="23" t="s">
        <v>139</v>
      </c>
      <c r="M155" s="43"/>
      <c r="N155" s="43"/>
      <c r="O155" s="43"/>
      <c r="P155" s="43"/>
    </row>
    <row r="156" spans="2:16" ht="46.95" customHeight="1">
      <c r="B156" s="29"/>
      <c r="C156" s="25" t="s">
        <v>1028</v>
      </c>
      <c r="D156" s="30">
        <v>1</v>
      </c>
      <c r="E156" s="25"/>
      <c r="F156" s="25" t="s">
        <v>139</v>
      </c>
      <c r="G156" s="25" t="s">
        <v>139</v>
      </c>
      <c r="H156" s="25" t="s">
        <v>2868</v>
      </c>
      <c r="I156" s="31" t="s">
        <v>139</v>
      </c>
      <c r="J156" s="23" t="s">
        <v>407</v>
      </c>
      <c r="K156" s="23" t="s">
        <v>138</v>
      </c>
      <c r="L156" s="23" t="s">
        <v>139</v>
      </c>
      <c r="M156" s="43"/>
      <c r="N156" s="43"/>
      <c r="O156" s="43"/>
      <c r="P156" s="43"/>
    </row>
    <row r="157" spans="2:16" ht="67.5" customHeight="1">
      <c r="B157" s="29"/>
      <c r="C157" s="25"/>
      <c r="D157" s="30">
        <v>0</v>
      </c>
      <c r="E157" s="25" t="s">
        <v>1025</v>
      </c>
      <c r="F157" s="25" t="s">
        <v>2869</v>
      </c>
      <c r="G157" s="25" t="e">
        <v>#N/A</v>
      </c>
      <c r="H157" s="25" t="s">
        <v>2986</v>
      </c>
      <c r="I157" s="31" t="b">
        <v>0</v>
      </c>
      <c r="J157" s="23" t="s">
        <v>408</v>
      </c>
      <c r="K157" s="23" t="s">
        <v>409</v>
      </c>
      <c r="L157" s="23" t="s">
        <v>143</v>
      </c>
      <c r="M157" s="43"/>
      <c r="N157" s="43"/>
      <c r="O157" s="43"/>
      <c r="P157" s="43"/>
    </row>
    <row r="158" spans="2:16" ht="40.799999999999997">
      <c r="B158" s="29"/>
      <c r="C158" s="25" t="s">
        <v>1024</v>
      </c>
      <c r="D158" s="30">
        <v>1</v>
      </c>
      <c r="E158" s="25"/>
      <c r="F158" s="25" t="s">
        <v>139</v>
      </c>
      <c r="G158" s="25" t="s">
        <v>139</v>
      </c>
      <c r="H158" s="25" t="s">
        <v>2868</v>
      </c>
      <c r="I158" s="31" t="s">
        <v>139</v>
      </c>
      <c r="J158" s="23" t="s">
        <v>410</v>
      </c>
      <c r="K158" s="23" t="s">
        <v>138</v>
      </c>
      <c r="L158" s="23" t="s">
        <v>139</v>
      </c>
      <c r="M158" s="43"/>
      <c r="N158" s="43"/>
      <c r="O158" s="43"/>
      <c r="P158" s="43"/>
    </row>
    <row r="159" spans="2:16" ht="102.75" customHeight="1">
      <c r="B159" s="29"/>
      <c r="C159" s="25"/>
      <c r="D159" s="30">
        <v>0</v>
      </c>
      <c r="E159" s="25" t="s">
        <v>1021</v>
      </c>
      <c r="F159" s="25" t="s">
        <v>2869</v>
      </c>
      <c r="G159" s="25" t="e">
        <v>#N/A</v>
      </c>
      <c r="H159" s="25" t="s">
        <v>2987</v>
      </c>
      <c r="I159" s="31" t="b">
        <v>0</v>
      </c>
      <c r="J159" s="23" t="s">
        <v>411</v>
      </c>
      <c r="K159" s="23" t="s">
        <v>412</v>
      </c>
      <c r="L159" s="23" t="s">
        <v>143</v>
      </c>
      <c r="M159" s="43"/>
      <c r="N159" s="43"/>
      <c r="O159" s="43"/>
      <c r="P159" s="43"/>
    </row>
    <row r="160" spans="2:16" ht="53.7" customHeight="1">
      <c r="B160" s="29"/>
      <c r="C160" s="25" t="s">
        <v>1020</v>
      </c>
      <c r="D160" s="30">
        <v>1</v>
      </c>
      <c r="E160" s="25"/>
      <c r="F160" s="25" t="s">
        <v>139</v>
      </c>
      <c r="G160" s="25" t="s">
        <v>139</v>
      </c>
      <c r="H160" s="25" t="s">
        <v>2868</v>
      </c>
      <c r="I160" s="31" t="s">
        <v>139</v>
      </c>
      <c r="J160" s="23" t="s">
        <v>413</v>
      </c>
      <c r="K160" s="23" t="s">
        <v>138</v>
      </c>
      <c r="L160" s="23" t="s">
        <v>139</v>
      </c>
      <c r="M160" s="43"/>
      <c r="N160" s="43"/>
      <c r="O160" s="43"/>
      <c r="P160" s="43"/>
    </row>
    <row r="161" spans="2:16" ht="37.950000000000003" customHeight="1">
      <c r="B161" s="29"/>
      <c r="C161" s="25"/>
      <c r="D161" s="30">
        <v>0</v>
      </c>
      <c r="E161" s="25" t="s">
        <v>1017</v>
      </c>
      <c r="F161" s="25" t="s">
        <v>2869</v>
      </c>
      <c r="G161" s="25" t="e">
        <v>#N/A</v>
      </c>
      <c r="H161" s="25" t="s">
        <v>2988</v>
      </c>
      <c r="I161" s="31" t="b">
        <v>0</v>
      </c>
      <c r="J161" s="23" t="s">
        <v>414</v>
      </c>
      <c r="K161" s="23" t="s">
        <v>415</v>
      </c>
      <c r="L161" s="23" t="s">
        <v>143</v>
      </c>
      <c r="M161" s="43"/>
      <c r="N161" s="43"/>
      <c r="O161" s="43"/>
      <c r="P161" s="43"/>
    </row>
    <row r="162" spans="2:16" ht="55.95" customHeight="1">
      <c r="B162" s="29"/>
      <c r="C162" s="25" t="s">
        <v>1013</v>
      </c>
      <c r="D162" s="30">
        <v>1</v>
      </c>
      <c r="E162" s="25"/>
      <c r="F162" s="25" t="s">
        <v>139</v>
      </c>
      <c r="G162" s="25" t="s">
        <v>139</v>
      </c>
      <c r="H162" s="25" t="s">
        <v>2868</v>
      </c>
      <c r="I162" s="31" t="s">
        <v>139</v>
      </c>
      <c r="J162" s="23" t="s">
        <v>416</v>
      </c>
      <c r="K162" s="23" t="s">
        <v>138</v>
      </c>
      <c r="L162" s="23" t="s">
        <v>139</v>
      </c>
      <c r="M162" s="43"/>
      <c r="N162" s="43"/>
      <c r="O162" s="43"/>
      <c r="P162" s="43"/>
    </row>
    <row r="163" spans="2:16" ht="30.6">
      <c r="B163" s="29"/>
      <c r="C163" s="25"/>
      <c r="D163" s="30">
        <v>0</v>
      </c>
      <c r="E163" s="25" t="s">
        <v>1014</v>
      </c>
      <c r="F163" s="25" t="s">
        <v>2869</v>
      </c>
      <c r="G163" s="25" t="e">
        <v>#N/A</v>
      </c>
      <c r="H163" s="25" t="s">
        <v>2989</v>
      </c>
      <c r="I163" s="31" t="b">
        <v>0</v>
      </c>
      <c r="J163" s="23" t="s">
        <v>417</v>
      </c>
      <c r="K163" s="23" t="s">
        <v>418</v>
      </c>
      <c r="L163" s="23" t="s">
        <v>143</v>
      </c>
      <c r="M163" s="43"/>
      <c r="N163" s="43"/>
      <c r="O163" s="43"/>
      <c r="P163" s="43"/>
    </row>
    <row r="164" spans="2:16" ht="30.6">
      <c r="B164" s="29"/>
      <c r="C164" s="25"/>
      <c r="D164" s="30">
        <v>0</v>
      </c>
      <c r="E164" s="25" t="s">
        <v>1010</v>
      </c>
      <c r="F164" s="25" t="s">
        <v>2869</v>
      </c>
      <c r="G164" s="25" t="e">
        <v>#N/A</v>
      </c>
      <c r="H164" s="25" t="s">
        <v>2990</v>
      </c>
      <c r="I164" s="31" t="b">
        <v>0</v>
      </c>
      <c r="J164" s="23" t="s">
        <v>419</v>
      </c>
      <c r="K164" s="23" t="s">
        <v>420</v>
      </c>
      <c r="L164" s="23" t="s">
        <v>143</v>
      </c>
      <c r="M164" s="43"/>
      <c r="N164" s="43"/>
      <c r="O164" s="43"/>
      <c r="P164" s="43"/>
    </row>
    <row r="165" spans="2:16" ht="56.7" customHeight="1">
      <c r="B165" s="29"/>
      <c r="C165" s="25" t="s">
        <v>1006</v>
      </c>
      <c r="D165" s="30">
        <v>1</v>
      </c>
      <c r="E165" s="25"/>
      <c r="F165" s="25" t="s">
        <v>139</v>
      </c>
      <c r="G165" s="25" t="s">
        <v>139</v>
      </c>
      <c r="H165" s="25" t="s">
        <v>2868</v>
      </c>
      <c r="I165" s="31" t="s">
        <v>139</v>
      </c>
      <c r="J165" s="23" t="s">
        <v>421</v>
      </c>
      <c r="K165" s="23" t="s">
        <v>422</v>
      </c>
      <c r="L165" s="23" t="s">
        <v>139</v>
      </c>
      <c r="M165" s="43"/>
      <c r="N165" s="43"/>
      <c r="O165" s="43"/>
      <c r="P165" s="43"/>
    </row>
    <row r="166" spans="2:16" ht="30.6">
      <c r="B166" s="29"/>
      <c r="C166" s="25"/>
      <c r="D166" s="30">
        <v>0</v>
      </c>
      <c r="E166" s="25" t="s">
        <v>1007</v>
      </c>
      <c r="F166" s="25" t="s">
        <v>2869</v>
      </c>
      <c r="G166" s="25" t="e">
        <v>#N/A</v>
      </c>
      <c r="H166" s="25" t="s">
        <v>2991</v>
      </c>
      <c r="I166" s="31" t="b">
        <v>0</v>
      </c>
      <c r="J166" s="23" t="s">
        <v>423</v>
      </c>
      <c r="K166" s="23" t="s">
        <v>424</v>
      </c>
      <c r="L166" s="23" t="s">
        <v>143</v>
      </c>
      <c r="M166" s="43"/>
      <c r="N166" s="43"/>
      <c r="O166" s="43"/>
      <c r="P166" s="43"/>
    </row>
    <row r="167" spans="2:16" ht="48.45" customHeight="1">
      <c r="B167" s="29"/>
      <c r="C167" s="25"/>
      <c r="D167" s="30">
        <v>0</v>
      </c>
      <c r="E167" s="25" t="s">
        <v>1003</v>
      </c>
      <c r="F167" s="25" t="s">
        <v>2869</v>
      </c>
      <c r="G167" s="25" t="e">
        <v>#N/A</v>
      </c>
      <c r="H167" s="25" t="s">
        <v>2992</v>
      </c>
      <c r="I167" s="31" t="b">
        <v>0</v>
      </c>
      <c r="J167" s="23" t="s">
        <v>425</v>
      </c>
      <c r="K167" s="23" t="s">
        <v>426</v>
      </c>
      <c r="L167" s="23" t="s">
        <v>143</v>
      </c>
      <c r="M167" s="43"/>
      <c r="N167" s="43"/>
      <c r="O167" s="43"/>
      <c r="P167" s="43"/>
    </row>
    <row r="168" spans="2:16" ht="126" customHeight="1">
      <c r="B168" s="29"/>
      <c r="C168" s="25" t="s">
        <v>979</v>
      </c>
      <c r="D168" s="30">
        <v>1</v>
      </c>
      <c r="E168" s="25"/>
      <c r="F168" s="25" t="s">
        <v>139</v>
      </c>
      <c r="G168" s="25" t="s">
        <v>139</v>
      </c>
      <c r="H168" s="25" t="s">
        <v>2868</v>
      </c>
      <c r="I168" s="31" t="s">
        <v>139</v>
      </c>
      <c r="J168" s="23" t="s">
        <v>427</v>
      </c>
      <c r="K168" s="23" t="s">
        <v>138</v>
      </c>
      <c r="L168" s="23" t="s">
        <v>139</v>
      </c>
      <c r="M168" s="43"/>
      <c r="N168" s="43"/>
      <c r="O168" s="43"/>
      <c r="P168" s="43"/>
    </row>
    <row r="169" spans="2:16" ht="52.5" customHeight="1">
      <c r="B169" s="29"/>
      <c r="C169" s="25"/>
      <c r="D169" s="30">
        <v>0</v>
      </c>
      <c r="E169" s="25" t="s">
        <v>980</v>
      </c>
      <c r="F169" s="25" t="s">
        <v>2869</v>
      </c>
      <c r="G169" s="25" t="e">
        <v>#N/A</v>
      </c>
      <c r="H169" s="25" t="s">
        <v>2993</v>
      </c>
      <c r="I169" s="31" t="b">
        <v>0</v>
      </c>
      <c r="J169" s="23" t="s">
        <v>428</v>
      </c>
      <c r="K169" s="23" t="s">
        <v>429</v>
      </c>
      <c r="L169" s="23" t="s">
        <v>143</v>
      </c>
      <c r="M169" s="43"/>
      <c r="N169" s="43"/>
      <c r="O169" s="43"/>
      <c r="P169" s="43"/>
    </row>
    <row r="170" spans="2:16" ht="30.6">
      <c r="B170" s="29"/>
      <c r="C170" s="25"/>
      <c r="D170" s="30">
        <v>0</v>
      </c>
      <c r="E170" s="25" t="s">
        <v>1000</v>
      </c>
      <c r="F170" s="25" t="s">
        <v>2869</v>
      </c>
      <c r="G170" s="25" t="e">
        <v>#N/A</v>
      </c>
      <c r="H170" s="25" t="s">
        <v>2994</v>
      </c>
      <c r="I170" s="31" t="b">
        <v>0</v>
      </c>
      <c r="J170" s="23" t="s">
        <v>430</v>
      </c>
      <c r="K170" s="23" t="s">
        <v>431</v>
      </c>
      <c r="L170" s="23" t="s">
        <v>143</v>
      </c>
      <c r="M170" s="43"/>
      <c r="N170" s="43"/>
      <c r="O170" s="43"/>
      <c r="P170" s="43"/>
    </row>
    <row r="171" spans="2:16" ht="78" customHeight="1">
      <c r="B171" s="29"/>
      <c r="C171" s="25"/>
      <c r="D171" s="30">
        <v>0</v>
      </c>
      <c r="E171" s="25" t="s">
        <v>975</v>
      </c>
      <c r="F171" s="25" t="s">
        <v>2869</v>
      </c>
      <c r="G171" s="25" t="e">
        <v>#N/A</v>
      </c>
      <c r="H171" s="25" t="s">
        <v>2995</v>
      </c>
      <c r="I171" s="31" t="b">
        <v>0</v>
      </c>
      <c r="J171" s="23" t="s">
        <v>432</v>
      </c>
      <c r="K171" s="23" t="s">
        <v>433</v>
      </c>
      <c r="L171" s="23" t="s">
        <v>143</v>
      </c>
      <c r="M171" s="43"/>
      <c r="N171" s="43"/>
      <c r="O171" s="43"/>
      <c r="P171" s="43"/>
    </row>
    <row r="172" spans="2:16" ht="54" customHeight="1">
      <c r="B172" s="22"/>
      <c r="C172" s="23"/>
      <c r="D172" s="21"/>
      <c r="E172" s="23"/>
      <c r="F172" s="25"/>
      <c r="G172" s="23"/>
      <c r="H172" s="25"/>
      <c r="I172" s="25"/>
      <c r="J172" s="23" t="s">
        <v>434</v>
      </c>
      <c r="K172" s="23" t="s">
        <v>435</v>
      </c>
      <c r="L172" s="23" t="s">
        <v>143</v>
      </c>
      <c r="M172" s="43"/>
      <c r="N172" s="43"/>
      <c r="O172" s="43"/>
      <c r="P172" s="43"/>
    </row>
    <row r="173" spans="2:16" ht="30.6">
      <c r="B173" s="29"/>
      <c r="C173" s="25" t="s">
        <v>993</v>
      </c>
      <c r="D173" s="30">
        <v>1</v>
      </c>
      <c r="E173" s="25"/>
      <c r="F173" s="25" t="s">
        <v>139</v>
      </c>
      <c r="G173" s="25" t="s">
        <v>139</v>
      </c>
      <c r="H173" s="25" t="s">
        <v>2868</v>
      </c>
      <c r="I173" s="31" t="s">
        <v>139</v>
      </c>
      <c r="J173" s="23" t="s">
        <v>436</v>
      </c>
      <c r="K173" s="23" t="s">
        <v>138</v>
      </c>
      <c r="L173" s="23" t="s">
        <v>139</v>
      </c>
      <c r="M173" s="43"/>
      <c r="N173" s="43"/>
      <c r="O173" s="43"/>
      <c r="P173" s="43"/>
    </row>
    <row r="174" spans="2:16" ht="43.5" customHeight="1">
      <c r="B174" s="29"/>
      <c r="C174" s="25"/>
      <c r="D174" s="30">
        <v>0</v>
      </c>
      <c r="E174" s="25" t="s">
        <v>994</v>
      </c>
      <c r="F174" s="25" t="s">
        <v>2869</v>
      </c>
      <c r="G174" s="25" t="e">
        <v>#N/A</v>
      </c>
      <c r="H174" s="25" t="s">
        <v>2996</v>
      </c>
      <c r="I174" s="31" t="b">
        <v>0</v>
      </c>
      <c r="J174" s="23" t="s">
        <v>437</v>
      </c>
      <c r="K174" s="23" t="s">
        <v>438</v>
      </c>
      <c r="L174" s="23" t="s">
        <v>143</v>
      </c>
      <c r="M174" s="43"/>
      <c r="N174" s="43"/>
      <c r="O174" s="43"/>
      <c r="P174" s="43"/>
    </row>
    <row r="175" spans="2:16" ht="30.6">
      <c r="B175" s="29"/>
      <c r="C175" s="25"/>
      <c r="D175" s="30">
        <v>0</v>
      </c>
      <c r="E175" s="25" t="s">
        <v>990</v>
      </c>
      <c r="F175" s="25" t="s">
        <v>2869</v>
      </c>
      <c r="G175" s="25" t="e">
        <v>#N/A</v>
      </c>
      <c r="H175" s="25" t="s">
        <v>2997</v>
      </c>
      <c r="I175" s="31" t="b">
        <v>0</v>
      </c>
      <c r="J175" s="23" t="s">
        <v>439</v>
      </c>
      <c r="K175" s="23" t="s">
        <v>440</v>
      </c>
      <c r="L175" s="23" t="s">
        <v>143</v>
      </c>
      <c r="M175" s="43"/>
      <c r="N175" s="43"/>
      <c r="O175" s="43"/>
      <c r="P175" s="43"/>
    </row>
    <row r="176" spans="2:16" ht="30.6">
      <c r="B176" s="29"/>
      <c r="C176" s="25" t="s">
        <v>986</v>
      </c>
      <c r="D176" s="30">
        <v>1</v>
      </c>
      <c r="E176" s="25"/>
      <c r="F176" s="25" t="s">
        <v>139</v>
      </c>
      <c r="G176" s="25" t="s">
        <v>139</v>
      </c>
      <c r="H176" s="25" t="s">
        <v>2868</v>
      </c>
      <c r="I176" s="31" t="s">
        <v>139</v>
      </c>
      <c r="J176" s="23" t="s">
        <v>441</v>
      </c>
      <c r="K176" s="23"/>
      <c r="L176" s="23" t="s">
        <v>139</v>
      </c>
      <c r="M176" s="43"/>
      <c r="N176" s="43"/>
      <c r="O176" s="43"/>
      <c r="P176" s="43"/>
    </row>
    <row r="177" spans="2:16" ht="61.5" customHeight="1">
      <c r="B177" s="29"/>
      <c r="C177" s="25"/>
      <c r="D177" s="30">
        <v>0</v>
      </c>
      <c r="E177" s="25" t="s">
        <v>987</v>
      </c>
      <c r="F177" s="25" t="s">
        <v>2869</v>
      </c>
      <c r="G177" s="25" t="e">
        <v>#N/A</v>
      </c>
      <c r="H177" s="25" t="s">
        <v>2998</v>
      </c>
      <c r="I177" s="31" t="b">
        <v>0</v>
      </c>
      <c r="J177" s="23" t="s">
        <v>442</v>
      </c>
      <c r="K177" s="23" t="s">
        <v>443</v>
      </c>
      <c r="L177" s="23" t="s">
        <v>143</v>
      </c>
      <c r="M177" s="43"/>
      <c r="N177" s="43"/>
      <c r="O177" s="43"/>
      <c r="P177" s="43"/>
    </row>
    <row r="178" spans="2:16" ht="39" customHeight="1">
      <c r="B178" s="29"/>
      <c r="C178" s="25"/>
      <c r="D178" s="30">
        <v>0</v>
      </c>
      <c r="E178" s="25" t="s">
        <v>983</v>
      </c>
      <c r="F178" s="25" t="s">
        <v>2869</v>
      </c>
      <c r="G178" s="25" t="e">
        <v>#N/A</v>
      </c>
      <c r="H178" s="25" t="s">
        <v>2999</v>
      </c>
      <c r="I178" s="31" t="b">
        <v>0</v>
      </c>
      <c r="J178" s="23" t="s">
        <v>444</v>
      </c>
      <c r="K178" s="23" t="s">
        <v>445</v>
      </c>
      <c r="L178" s="23" t="s">
        <v>143</v>
      </c>
      <c r="M178" s="43"/>
      <c r="N178" s="43"/>
      <c r="O178" s="43"/>
      <c r="P178" s="43"/>
    </row>
    <row r="179" spans="2:16"/>
    <row r="180" spans="2:16"/>
  </sheetData>
  <sheetProtection algorithmName="SHA-512" hashValue="zzyNQCOUffRLbPY3M9xE45To+vfDN3VlC3XA9gYTkgTpLem8UliGR1hAwH1Kaa1tNr4yRSKEpIbZXKJlCTf28A==" saltValue="tpRKNFnG5k5CNbCAKdbTgQ==" spinCount="100000" sheet="1" formatCells="0" formatColumns="0" formatRows="0" insertColumns="0" insertRows="0" insertHyperlinks="0" sort="0" autoFilter="0" pivotTables="0"/>
  <phoneticPr fontId="1" type="noConversion"/>
  <conditionalFormatting sqref="J2:J178">
    <cfRule type="expression" dxfId="8" priority="1">
      <formula>B2&lt;&gt;""</formula>
    </cfRule>
  </conditionalFormatting>
  <conditionalFormatting sqref="J1:N178">
    <cfRule type="expression" dxfId="7" priority="10">
      <formula>$O1="Not Applicable"</formula>
    </cfRule>
  </conditionalFormatting>
  <conditionalFormatting sqref="K2:K178">
    <cfRule type="expression" dxfId="6" priority="2">
      <formula>$D2=1</formula>
    </cfRule>
  </conditionalFormatting>
  <dataValidations disablePrompts="1" count="1">
    <dataValidation type="list" allowBlank="1" showDropDown="1" showInputMessage="1" showErrorMessage="1" sqref="M2:N178" xr:uid="{A5138CA5-42C8-4CBB-A485-56CDFEDF3A24}">
      <formula1>$A$1</formula1>
    </dataValidation>
  </dataValidations>
  <pageMargins left="0.31496062992125984" right="0.31496062992125984" top="0.86614173228346458" bottom="0.55118110236220474" header="0.15748031496062992" footer="7.874015748031496E-2"/>
  <pageSetup paperSize="9" fitToWidth="0" fitToHeight="0" orientation="landscape" r:id="rId1"/>
  <headerFooter>
    <oddHeader>&amp;R&amp;G</oddHeader>
    <oddFooter>&amp;L&amp;"Arial,Regular"&amp;8Codice di rif.: check-list IFA Smart di SGQ; v6.0_Ago24; versione italiana
&amp;A
Pagina &amp;P di &amp;N&amp;R&amp;"Arial,Regular"&amp;8© GLOBALG.A.P. c/o FoodPLUS GmbH
Spichernstr. 55, 50672 Colonia, Germania 
&amp;K00A039www.globalgap.org</oddFooter>
  </headerFooter>
  <rowBreaks count="15" manualBreakCount="15">
    <brk id="9" max="16383" man="1"/>
    <brk id="13" max="16383" man="1"/>
    <brk id="20" max="16383" man="1"/>
    <brk id="22" max="16383" man="1"/>
    <brk id="27" max="16383" man="1"/>
    <brk id="35" max="16383" man="1"/>
    <brk id="41" max="16383" man="1"/>
    <brk id="59" max="16383" man="1"/>
    <brk id="69" max="16383" man="1"/>
    <brk id="91" max="16383" man="1"/>
    <brk id="101" max="16383" man="1"/>
    <brk id="128" max="16383" man="1"/>
    <brk id="136" max="16383" man="1"/>
    <brk id="157" max="16383" man="1"/>
    <brk id="172" max="16383" man="1"/>
  </rowBreaks>
  <legacyDrawingHF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50795b52-d884-4f3c-a547-4763e70ede17">
      <UserInfo>
        <DisplayName>Pushpendra Singh (Ben)</DisplayName>
        <AccountId>14</AccountId>
        <AccountType/>
      </UserInfo>
    </SharedWithUsers>
    <TaxCatchAll xmlns="50795b52-d884-4f3c-a547-4763e70ede17" xsi:nil="true"/>
    <lcf76f155ced4ddcb4097134ff3c332f xmlns="3fcbf3cb-b373-44a0-966d-dc1ff9089511">
      <Terms xmlns="http://schemas.microsoft.com/office/infopath/2007/PartnerControls"/>
    </lcf76f155ced4ddcb4097134ff3c332f>
    <Hyperlink xmlns="3fcbf3cb-b373-44a0-966d-dc1ff9089511">
      <Url xsi:nil="true"/>
      <Description xsi:nil="true"/>
    </Hyperlink>
    <Buchungsnummer xmlns="3fcbf3cb-b373-44a0-966d-dc1ff908951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5482AD089D50DA459DA864D394CCD67F" ma:contentTypeVersion="22" ma:contentTypeDescription="Ein neues Dokument erstellen." ma:contentTypeScope="" ma:versionID="23995e61845a45179b7af3049ece7346">
  <xsd:schema xmlns:xsd="http://www.w3.org/2001/XMLSchema" xmlns:xs="http://www.w3.org/2001/XMLSchema" xmlns:p="http://schemas.microsoft.com/office/2006/metadata/properties" xmlns:ns2="3fcbf3cb-b373-44a0-966d-dc1ff9089511" xmlns:ns3="50795b52-d884-4f3c-a547-4763e70ede17" targetNamespace="http://schemas.microsoft.com/office/2006/metadata/properties" ma:root="true" ma:fieldsID="82950dfba807a1179850bb27e897e2ca" ns2:_="" ns3:_="">
    <xsd:import namespace="3fcbf3cb-b373-44a0-966d-dc1ff9089511"/>
    <xsd:import namespace="50795b52-d884-4f3c-a547-4763e70ede1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Buchungsnummer" minOccurs="0"/>
                <xsd:element ref="ns2:Hyperlin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cbf3cb-b373-44a0-966d-dc1ff90895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d190a462-2372-47f0-819a-d243c65e015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Buchungsnummer" ma:index="26" nillable="true" ma:displayName="Buchungsnummer" ma:format="Dropdown" ma:internalName="Buchungsnummer">
      <xsd:simpleType>
        <xsd:restriction base="dms:Text">
          <xsd:maxLength value="255"/>
        </xsd:restriction>
      </xsd:simpleType>
    </xsd:element>
    <xsd:element name="Hyperlink" ma:index="27" nillable="true" ma:displayName="Hyperlink" ma:format="Hyperlink" ma:internalName="Hyperlink">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0795b52-d884-4f3c-a547-4763e70ede17" elementFormDefault="qualified">
    <xsd:import namespace="http://schemas.microsoft.com/office/2006/documentManagement/types"/>
    <xsd:import namespace="http://schemas.microsoft.com/office/infopath/2007/PartnerControls"/>
    <xsd:element name="SharedWithUsers" ma:index="14"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178a1789-2b8f-407c-8f67-a77be30d6ee2}" ma:internalName="TaxCatchAll" ma:showField="CatchAllData" ma:web="50795b52-d884-4f3c-a547-4763e70ede1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1F379C-D7A0-41A0-9DF2-4444DC9DA370}">
  <ds:schemaRefs>
    <ds:schemaRef ds:uri="http://schemas.microsoft.com/sharepoint/v3/contenttype/forms"/>
  </ds:schemaRefs>
</ds:datastoreItem>
</file>

<file path=customXml/itemProps2.xml><?xml version="1.0" encoding="utf-8"?>
<ds:datastoreItem xmlns:ds="http://schemas.openxmlformats.org/officeDocument/2006/customXml" ds:itemID="{7E71AE48-E17D-4995-80D0-15A9D4B40A53}">
  <ds:schemaRefs>
    <ds:schemaRef ds:uri="http://schemas.microsoft.com/office/2006/metadata/properties"/>
    <ds:schemaRef ds:uri="http://schemas.microsoft.com/office/infopath/2007/PartnerControls"/>
    <ds:schemaRef ds:uri="50795b52-d884-4f3c-a547-4763e70ede17"/>
    <ds:schemaRef ds:uri="5619352e-e016-4e27-a07c-f50d7048ecf0"/>
    <ds:schemaRef ds:uri="3fcbf3cb-b373-44a0-966d-dc1ff9089511"/>
  </ds:schemaRefs>
</ds:datastoreItem>
</file>

<file path=customXml/itemProps3.xml><?xml version="1.0" encoding="utf-8"?>
<ds:datastoreItem xmlns:ds="http://schemas.openxmlformats.org/officeDocument/2006/customXml" ds:itemID="{040ABB57-ABDE-4E32-8C89-1875715C0A74}"/>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4</vt:i4>
      </vt:variant>
    </vt:vector>
  </HeadingPairs>
  <TitlesOfParts>
    <vt:vector size="17" baseType="lpstr">
      <vt:lpstr>PI</vt:lpstr>
      <vt:lpstr>S</vt:lpstr>
      <vt:lpstr>PQ</vt:lpstr>
      <vt:lpstr>Static ID Table</vt:lpstr>
      <vt:lpstr>Copertina</vt:lpstr>
      <vt:lpstr>Istruzioni</vt:lpstr>
      <vt:lpstr>Definizioni per SMR</vt:lpstr>
      <vt:lpstr>Informazioni generali</vt:lpstr>
      <vt:lpstr>SGQ</vt:lpstr>
      <vt:lpstr>Unità di manip. del prod. - FV</vt:lpstr>
      <vt:lpstr>Unità di manip. del prod. - FO</vt:lpstr>
      <vt:lpstr>SMR</vt:lpstr>
      <vt:lpstr>Aggiornamenti edizioni-versioni</vt:lpstr>
      <vt:lpstr>SGQ!Print_Titles</vt:lpstr>
      <vt:lpstr>SMR!Print_Titles</vt:lpstr>
      <vt:lpstr>'Unità di manip. del prod. - FO'!Print_Titles</vt:lpstr>
      <vt:lpstr>'Unità di manip. del prod. - FV'!Print_Titles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 Daddio</dc:creator>
  <cp:keywords/>
  <dc:description/>
  <cp:lastModifiedBy>Marlene Verderosa Assmann</cp:lastModifiedBy>
  <cp:revision/>
  <cp:lastPrinted>2025-01-07T11:15:27Z</cp:lastPrinted>
  <dcterms:created xsi:type="dcterms:W3CDTF">2022-02-15T08:58:08Z</dcterms:created>
  <dcterms:modified xsi:type="dcterms:W3CDTF">2025-01-07T13:38:36Z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0x0101005482AD089D50DA459DA864D394CCD67F</vt:lpwstr>
  </property>
  <property fmtid="{D5CDD505-2E9C-101B-9397-08002B2CF9AE}" pid="3" name="MediaServiceImageTags">
    <vt:lpwstr/>
  </property>
</Properties>
</file>